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jurdjica d disk\zagorska jvp\dopisi\proračun 2025\Plan\"/>
    </mc:Choice>
  </mc:AlternateContent>
  <xr:revisionPtr revIDLastSave="0" documentId="13_ncr:1_{2ED39F00-32D7-4770-A80A-3A28B02B6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-ZJVP" sheetId="11" r:id="rId7"/>
    <sheet name="POSEBNI DIO-DJEČJI VRTIĆ" sheetId="12" r:id="rId8"/>
    <sheet name="POSEBNI DIO-GR.KNJIŽNICA" sheetId="13" r:id="rId9"/>
    <sheet name="POSEBNI DIO-CUK REGENERATOR" sheetId="14" r:id="rId10"/>
    <sheet name="List2" sheetId="2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0" i="11" l="1"/>
  <c r="H50" i="11"/>
  <c r="F190" i="3"/>
  <c r="F189" i="3" s="1"/>
  <c r="D37" i="3"/>
  <c r="G14" i="3"/>
  <c r="H14" i="3"/>
  <c r="F14" i="3"/>
  <c r="E58" i="11"/>
  <c r="I58" i="11"/>
  <c r="H58" i="11"/>
  <c r="G58" i="11"/>
  <c r="F58" i="11"/>
  <c r="E62" i="11"/>
  <c r="F62" i="11"/>
  <c r="G62" i="11"/>
  <c r="H62" i="11"/>
  <c r="I62" i="11"/>
  <c r="F55" i="11"/>
  <c r="G55" i="11"/>
  <c r="H55" i="11"/>
  <c r="I55" i="11"/>
  <c r="E55" i="11"/>
  <c r="E18" i="11"/>
  <c r="F18" i="11"/>
  <c r="G18" i="11"/>
  <c r="H18" i="11"/>
  <c r="I18" i="11"/>
  <c r="C15" i="9"/>
  <c r="D15" i="9"/>
  <c r="E15" i="9"/>
  <c r="F15" i="9"/>
  <c r="B15" i="9"/>
  <c r="C17" i="9"/>
  <c r="D17" i="9"/>
  <c r="E17" i="9"/>
  <c r="F17" i="9"/>
  <c r="C12" i="9"/>
  <c r="B17" i="9"/>
  <c r="F8" i="6"/>
  <c r="E9" i="6"/>
  <c r="E8" i="6" s="1"/>
  <c r="F9" i="6"/>
  <c r="G9" i="6"/>
  <c r="G8" i="6" s="1"/>
  <c r="H9" i="6"/>
  <c r="H8" i="6" s="1"/>
  <c r="D9" i="6"/>
  <c r="D8" i="6" s="1"/>
  <c r="E13" i="6"/>
  <c r="E12" i="6" s="1"/>
  <c r="F13" i="6"/>
  <c r="F12" i="6" s="1"/>
  <c r="G13" i="6"/>
  <c r="G12" i="6" s="1"/>
  <c r="H13" i="6"/>
  <c r="H12" i="6" s="1"/>
  <c r="D13" i="6"/>
  <c r="D12" i="6" s="1"/>
  <c r="E54" i="11" l="1"/>
  <c r="G54" i="11"/>
  <c r="I54" i="11"/>
  <c r="H54" i="11"/>
  <c r="F54" i="11"/>
  <c r="F12" i="9"/>
  <c r="E12" i="9"/>
  <c r="D12" i="9"/>
  <c r="B12" i="9"/>
  <c r="E180" i="3"/>
  <c r="F180" i="3"/>
  <c r="G180" i="3"/>
  <c r="H180" i="3"/>
  <c r="D180" i="3"/>
  <c r="H193" i="3"/>
  <c r="H192" i="3" s="1"/>
  <c r="H188" i="3" s="1"/>
  <c r="G193" i="3"/>
  <c r="G192" i="3" s="1"/>
  <c r="G188" i="3" s="1"/>
  <c r="F193" i="3"/>
  <c r="F192" i="3" s="1"/>
  <c r="F188" i="3" s="1"/>
  <c r="E193" i="3"/>
  <c r="E192" i="3" s="1"/>
  <c r="E188" i="3" s="1"/>
  <c r="D193" i="3"/>
  <c r="D192" i="3" s="1"/>
  <c r="D188" i="3" s="1"/>
  <c r="H186" i="3"/>
  <c r="H185" i="3" s="1"/>
  <c r="G186" i="3"/>
  <c r="G185" i="3" s="1"/>
  <c r="F186" i="3"/>
  <c r="F185" i="3" s="1"/>
  <c r="E186" i="3"/>
  <c r="E185" i="3" s="1"/>
  <c r="D186" i="3"/>
  <c r="D185" i="3" s="1"/>
  <c r="H183" i="3"/>
  <c r="H182" i="3" s="1"/>
  <c r="G183" i="3"/>
  <c r="G182" i="3" s="1"/>
  <c r="F183" i="3"/>
  <c r="F182" i="3" s="1"/>
  <c r="E183" i="3"/>
  <c r="E182" i="3" s="1"/>
  <c r="D183" i="3"/>
  <c r="D182" i="3" s="1"/>
  <c r="H175" i="3"/>
  <c r="G175" i="3"/>
  <c r="F175" i="3"/>
  <c r="E175" i="3"/>
  <c r="D175" i="3"/>
  <c r="H170" i="3"/>
  <c r="G170" i="3"/>
  <c r="F170" i="3"/>
  <c r="E170" i="3"/>
  <c r="D170" i="3"/>
  <c r="H166" i="3"/>
  <c r="G166" i="3"/>
  <c r="F166" i="3"/>
  <c r="E166" i="3"/>
  <c r="D166" i="3"/>
  <c r="H162" i="3"/>
  <c r="H161" i="3" s="1"/>
  <c r="H160" i="3" s="1"/>
  <c r="G162" i="3"/>
  <c r="G161" i="3" s="1"/>
  <c r="G160" i="3" s="1"/>
  <c r="F162" i="3"/>
  <c r="F161" i="3" s="1"/>
  <c r="F160" i="3" s="1"/>
  <c r="E162" i="3"/>
  <c r="E161" i="3" s="1"/>
  <c r="E160" i="3" s="1"/>
  <c r="D162" i="3"/>
  <c r="D161" i="3" s="1"/>
  <c r="D160" i="3" s="1"/>
  <c r="H157" i="3"/>
  <c r="H156" i="3" s="1"/>
  <c r="H155" i="3" s="1"/>
  <c r="G157" i="3"/>
  <c r="G156" i="3" s="1"/>
  <c r="G155" i="3" s="1"/>
  <c r="F157" i="3"/>
  <c r="E157" i="3"/>
  <c r="E156" i="3" s="1"/>
  <c r="E155" i="3" s="1"/>
  <c r="D157" i="3"/>
  <c r="D156" i="3" s="1"/>
  <c r="D155" i="3" s="1"/>
  <c r="F156" i="3"/>
  <c r="F155" i="3" s="1"/>
  <c r="H153" i="3"/>
  <c r="G153" i="3"/>
  <c r="F153" i="3"/>
  <c r="E153" i="3"/>
  <c r="D153" i="3"/>
  <c r="H151" i="3"/>
  <c r="G151" i="3"/>
  <c r="F151" i="3"/>
  <c r="E151" i="3"/>
  <c r="D151" i="3"/>
  <c r="H149" i="3"/>
  <c r="G149" i="3"/>
  <c r="F149" i="3"/>
  <c r="E149" i="3"/>
  <c r="D149" i="3"/>
  <c r="H146" i="3"/>
  <c r="H145" i="3" s="1"/>
  <c r="G146" i="3"/>
  <c r="G145" i="3" s="1"/>
  <c r="F146" i="3"/>
  <c r="F145" i="3" s="1"/>
  <c r="E146" i="3"/>
  <c r="E145" i="3" s="1"/>
  <c r="D146" i="3"/>
  <c r="D145" i="3" s="1"/>
  <c r="H141" i="3"/>
  <c r="G141" i="3"/>
  <c r="F141" i="3"/>
  <c r="E141" i="3"/>
  <c r="D141" i="3"/>
  <c r="H139" i="3"/>
  <c r="G139" i="3"/>
  <c r="F139" i="3"/>
  <c r="E139" i="3"/>
  <c r="D139" i="3"/>
  <c r="H135" i="3"/>
  <c r="G135" i="3"/>
  <c r="F135" i="3"/>
  <c r="E135" i="3"/>
  <c r="D135" i="3"/>
  <c r="H130" i="3"/>
  <c r="G130" i="3"/>
  <c r="F130" i="3"/>
  <c r="E130" i="3"/>
  <c r="D130" i="3"/>
  <c r="H126" i="3"/>
  <c r="G126" i="3"/>
  <c r="F126" i="3"/>
  <c r="E126" i="3"/>
  <c r="D126" i="3"/>
  <c r="H124" i="3"/>
  <c r="G124" i="3"/>
  <c r="F124" i="3"/>
  <c r="E124" i="3"/>
  <c r="D124" i="3"/>
  <c r="H122" i="3"/>
  <c r="G122" i="3"/>
  <c r="F122" i="3"/>
  <c r="E122" i="3"/>
  <c r="D122" i="3"/>
  <c r="H120" i="3"/>
  <c r="G120" i="3"/>
  <c r="F120" i="3"/>
  <c r="E120" i="3"/>
  <c r="D120" i="3"/>
  <c r="H116" i="3"/>
  <c r="G116" i="3"/>
  <c r="F116" i="3"/>
  <c r="E116" i="3"/>
  <c r="D116" i="3"/>
  <c r="H114" i="3"/>
  <c r="G114" i="3"/>
  <c r="F114" i="3"/>
  <c r="E114" i="3"/>
  <c r="D114" i="3"/>
  <c r="H109" i="3"/>
  <c r="G109" i="3"/>
  <c r="F109" i="3"/>
  <c r="E109" i="3"/>
  <c r="D109" i="3"/>
  <c r="H104" i="3"/>
  <c r="G104" i="3"/>
  <c r="F104" i="3"/>
  <c r="E104" i="3"/>
  <c r="D104" i="3"/>
  <c r="H101" i="3"/>
  <c r="G101" i="3"/>
  <c r="F101" i="3"/>
  <c r="E101" i="3"/>
  <c r="D101" i="3"/>
  <c r="H98" i="3"/>
  <c r="G98" i="3"/>
  <c r="F98" i="3"/>
  <c r="E98" i="3"/>
  <c r="D98" i="3"/>
  <c r="H93" i="3"/>
  <c r="G93" i="3"/>
  <c r="F93" i="3"/>
  <c r="E93" i="3"/>
  <c r="D93" i="3"/>
  <c r="H89" i="3"/>
  <c r="G89" i="3"/>
  <c r="F89" i="3"/>
  <c r="E89" i="3"/>
  <c r="D89" i="3"/>
  <c r="H83" i="3"/>
  <c r="G83" i="3"/>
  <c r="F83" i="3"/>
  <c r="E83" i="3"/>
  <c r="D83" i="3"/>
  <c r="H78" i="3"/>
  <c r="G78" i="3"/>
  <c r="F78" i="3"/>
  <c r="E78" i="3"/>
  <c r="D78" i="3"/>
  <c r="H74" i="3"/>
  <c r="G74" i="3"/>
  <c r="F74" i="3"/>
  <c r="E74" i="3"/>
  <c r="D74" i="3"/>
  <c r="H71" i="3"/>
  <c r="G71" i="3"/>
  <c r="F71" i="3"/>
  <c r="E71" i="3"/>
  <c r="D71" i="3"/>
  <c r="H67" i="3"/>
  <c r="G67" i="3"/>
  <c r="F67" i="3"/>
  <c r="E67" i="3"/>
  <c r="D67" i="3"/>
  <c r="H63" i="3"/>
  <c r="G63" i="3"/>
  <c r="F63" i="3"/>
  <c r="E63" i="3"/>
  <c r="D63" i="3"/>
  <c r="H61" i="3"/>
  <c r="G61" i="3"/>
  <c r="F61" i="3"/>
  <c r="E61" i="3"/>
  <c r="D61" i="3"/>
  <c r="H59" i="3"/>
  <c r="G59" i="3"/>
  <c r="F59" i="3"/>
  <c r="E59" i="3"/>
  <c r="D59" i="3"/>
  <c r="H51" i="3"/>
  <c r="H50" i="3" s="1"/>
  <c r="G51" i="3"/>
  <c r="G50" i="3" s="1"/>
  <c r="F51" i="3"/>
  <c r="F50" i="3" s="1"/>
  <c r="E51" i="3"/>
  <c r="E50" i="3" s="1"/>
  <c r="D51" i="3"/>
  <c r="D50" i="3" s="1"/>
  <c r="H48" i="3"/>
  <c r="H47" i="3" s="1"/>
  <c r="G48" i="3"/>
  <c r="G47" i="3" s="1"/>
  <c r="F48" i="3"/>
  <c r="F47" i="3" s="1"/>
  <c r="E48" i="3"/>
  <c r="E47" i="3" s="1"/>
  <c r="D48" i="3"/>
  <c r="D47" i="3" s="1"/>
  <c r="H33" i="3"/>
  <c r="H32" i="3" s="1"/>
  <c r="H31" i="3" s="1"/>
  <c r="G33" i="3"/>
  <c r="G32" i="3" s="1"/>
  <c r="G31" i="3" s="1"/>
  <c r="F33" i="3"/>
  <c r="F32" i="3" s="1"/>
  <c r="F31" i="3" s="1"/>
  <c r="E33" i="3"/>
  <c r="E32" i="3" s="1"/>
  <c r="E31" i="3" s="1"/>
  <c r="D33" i="3"/>
  <c r="D32" i="3" s="1"/>
  <c r="D31" i="3" s="1"/>
  <c r="H29" i="3"/>
  <c r="G29" i="3"/>
  <c r="F29" i="3"/>
  <c r="E29" i="3"/>
  <c r="D29" i="3"/>
  <c r="H27" i="3"/>
  <c r="G27" i="3"/>
  <c r="F27" i="3"/>
  <c r="E27" i="3"/>
  <c r="D27" i="3"/>
  <c r="H24" i="3"/>
  <c r="G24" i="3"/>
  <c r="F24" i="3"/>
  <c r="E24" i="3"/>
  <c r="D24" i="3"/>
  <c r="H22" i="3"/>
  <c r="G22" i="3"/>
  <c r="F22" i="3"/>
  <c r="E22" i="3"/>
  <c r="D22" i="3"/>
  <c r="H18" i="3"/>
  <c r="H17" i="3" s="1"/>
  <c r="G18" i="3"/>
  <c r="G17" i="3" s="1"/>
  <c r="F18" i="3"/>
  <c r="F17" i="3" s="1"/>
  <c r="E18" i="3"/>
  <c r="E17" i="3" s="1"/>
  <c r="D18" i="3"/>
  <c r="D17" i="3" s="1"/>
  <c r="H13" i="3"/>
  <c r="G13" i="3"/>
  <c r="F13" i="3"/>
  <c r="E14" i="3"/>
  <c r="E13" i="3" s="1"/>
  <c r="D14" i="3"/>
  <c r="D13" i="3" s="1"/>
  <c r="D165" i="3" l="1"/>
  <c r="E26" i="3"/>
  <c r="D58" i="3"/>
  <c r="E134" i="3"/>
  <c r="G148" i="3"/>
  <c r="G144" i="3" s="1"/>
  <c r="F134" i="3"/>
  <c r="H148" i="3"/>
  <c r="H66" i="3"/>
  <c r="G134" i="3"/>
  <c r="E148" i="3"/>
  <c r="E144" i="3" s="1"/>
  <c r="D134" i="3"/>
  <c r="G58" i="3"/>
  <c r="G46" i="3" s="1"/>
  <c r="G77" i="3"/>
  <c r="H103" i="3"/>
  <c r="H165" i="3"/>
  <c r="E165" i="3"/>
  <c r="E164" i="3" s="1"/>
  <c r="E159" i="3" s="1"/>
  <c r="F148" i="3"/>
  <c r="F144" i="3" s="1"/>
  <c r="G165" i="3"/>
  <c r="G164" i="3" s="1"/>
  <c r="G159" i="3" s="1"/>
  <c r="D66" i="3"/>
  <c r="E77" i="3"/>
  <c r="D46" i="3"/>
  <c r="F66" i="3"/>
  <c r="G103" i="3"/>
  <c r="D103" i="3"/>
  <c r="E103" i="3"/>
  <c r="F58" i="3"/>
  <c r="F46" i="3" s="1"/>
  <c r="D77" i="3"/>
  <c r="H58" i="3"/>
  <c r="H46" i="3" s="1"/>
  <c r="F21" i="3"/>
  <c r="E66" i="3"/>
  <c r="F77" i="3"/>
  <c r="F103" i="3"/>
  <c r="H134" i="3"/>
  <c r="D164" i="3"/>
  <c r="D159" i="3" s="1"/>
  <c r="D12" i="3"/>
  <c r="G66" i="3"/>
  <c r="H77" i="3"/>
  <c r="D148" i="3"/>
  <c r="D144" i="3" s="1"/>
  <c r="F165" i="3"/>
  <c r="F164" i="3" s="1"/>
  <c r="F159" i="3" s="1"/>
  <c r="D26" i="3"/>
  <c r="E58" i="3"/>
  <c r="E46" i="3" s="1"/>
  <c r="H164" i="3"/>
  <c r="H159" i="3" s="1"/>
  <c r="H144" i="3"/>
  <c r="E21" i="3"/>
  <c r="E20" i="3" s="1"/>
  <c r="F12" i="3"/>
  <c r="H21" i="3"/>
  <c r="G12" i="3"/>
  <c r="D21" i="3"/>
  <c r="E12" i="3"/>
  <c r="F26" i="3"/>
  <c r="H12" i="3"/>
  <c r="G26" i="3"/>
  <c r="G21" i="3"/>
  <c r="H26" i="3"/>
  <c r="D20" i="3" l="1"/>
  <c r="D11" i="3" s="1"/>
  <c r="D10" i="3" s="1"/>
  <c r="G65" i="3"/>
  <c r="G45" i="3" s="1"/>
  <c r="G44" i="3" s="1"/>
  <c r="E65" i="3"/>
  <c r="E45" i="3" s="1"/>
  <c r="E44" i="3" s="1"/>
  <c r="G20" i="3"/>
  <c r="H65" i="3"/>
  <c r="H45" i="3" s="1"/>
  <c r="H44" i="3" s="1"/>
  <c r="D65" i="3"/>
  <c r="D45" i="3" s="1"/>
  <c r="D44" i="3" s="1"/>
  <c r="H20" i="3"/>
  <c r="H11" i="3" s="1"/>
  <c r="H10" i="3" s="1"/>
  <c r="G11" i="3"/>
  <c r="G10" i="3" s="1"/>
  <c r="F65" i="3"/>
  <c r="F45" i="3" s="1"/>
  <c r="F44" i="3" s="1"/>
  <c r="F20" i="3"/>
  <c r="F11" i="3" s="1"/>
  <c r="F10" i="3" s="1"/>
  <c r="E11" i="3"/>
  <c r="E10" i="3" s="1"/>
  <c r="F37" i="10" l="1"/>
  <c r="G34" i="10" s="1"/>
  <c r="G37" i="10" s="1"/>
  <c r="H34" i="10" s="1"/>
  <c r="H37" i="10" s="1"/>
  <c r="I34" i="10" s="1"/>
  <c r="I37" i="10" s="1"/>
  <c r="J34" i="10" s="1"/>
  <c r="J37" i="10" s="1"/>
  <c r="E23" i="14"/>
  <c r="E22" i="14"/>
  <c r="E21" i="14" s="1"/>
  <c r="F18" i="14"/>
  <c r="G18" i="14"/>
  <c r="H18" i="14"/>
  <c r="I18" i="14"/>
  <c r="E18" i="14"/>
  <c r="E14" i="14"/>
  <c r="I23" i="14"/>
  <c r="I22" i="14" s="1"/>
  <c r="I21" i="14" s="1"/>
  <c r="H23" i="14"/>
  <c r="H22" i="14" s="1"/>
  <c r="H21" i="14" s="1"/>
  <c r="G23" i="14"/>
  <c r="G22" i="14" s="1"/>
  <c r="G21" i="14" s="1"/>
  <c r="F23" i="14"/>
  <c r="I14" i="14"/>
  <c r="H14" i="14"/>
  <c r="G14" i="14"/>
  <c r="F14" i="14"/>
  <c r="E20" i="13"/>
  <c r="F16" i="13"/>
  <c r="G16" i="13"/>
  <c r="H16" i="13"/>
  <c r="I16" i="13"/>
  <c r="E16" i="13"/>
  <c r="E15" i="13" s="1"/>
  <c r="E33" i="13"/>
  <c r="E13" i="13" s="1"/>
  <c r="F29" i="13"/>
  <c r="G29" i="13"/>
  <c r="H29" i="13"/>
  <c r="I29" i="13"/>
  <c r="E29" i="13"/>
  <c r="F24" i="13"/>
  <c r="G24" i="13"/>
  <c r="H24" i="13"/>
  <c r="H23" i="13" s="1"/>
  <c r="I24" i="13"/>
  <c r="E24" i="13"/>
  <c r="E23" i="13"/>
  <c r="E11" i="13" s="1"/>
  <c r="I34" i="13"/>
  <c r="H34" i="13"/>
  <c r="H33" i="13" s="1"/>
  <c r="G34" i="13"/>
  <c r="G33" i="13" s="1"/>
  <c r="G13" i="13" s="1"/>
  <c r="F34" i="13"/>
  <c r="F33" i="13" s="1"/>
  <c r="F13" i="13" s="1"/>
  <c r="E34" i="13"/>
  <c r="I33" i="13"/>
  <c r="I13" i="13" s="1"/>
  <c r="I31" i="13"/>
  <c r="H31" i="13"/>
  <c r="H28" i="13" s="1"/>
  <c r="H12" i="13" s="1"/>
  <c r="G31" i="13"/>
  <c r="G28" i="13" s="1"/>
  <c r="G12" i="13" s="1"/>
  <c r="F31" i="13"/>
  <c r="E31" i="13"/>
  <c r="E28" i="13" s="1"/>
  <c r="E12" i="13" s="1"/>
  <c r="I28" i="13"/>
  <c r="I12" i="13" s="1"/>
  <c r="I26" i="13"/>
  <c r="H26" i="13"/>
  <c r="G26" i="13"/>
  <c r="F26" i="13"/>
  <c r="E26" i="13"/>
  <c r="G23" i="13"/>
  <c r="I20" i="13"/>
  <c r="H20" i="13"/>
  <c r="H15" i="13" s="1"/>
  <c r="H14" i="13" s="1"/>
  <c r="G20" i="13"/>
  <c r="F20" i="13"/>
  <c r="F15" i="13" s="1"/>
  <c r="F13" i="12"/>
  <c r="G15" i="12"/>
  <c r="E17" i="12"/>
  <c r="E16" i="12" s="1"/>
  <c r="E20" i="12"/>
  <c r="E19" i="12" s="1"/>
  <c r="E12" i="12" s="1"/>
  <c r="F40" i="12"/>
  <c r="G40" i="12"/>
  <c r="H40" i="12"/>
  <c r="I40" i="12"/>
  <c r="I39" i="12" s="1"/>
  <c r="I14" i="12" s="1"/>
  <c r="F39" i="12"/>
  <c r="F14" i="12" s="1"/>
  <c r="G39" i="12"/>
  <c r="G14" i="12" s="1"/>
  <c r="H39" i="12"/>
  <c r="H14" i="12" s="1"/>
  <c r="E40" i="12"/>
  <c r="E39" i="12" s="1"/>
  <c r="E14" i="12" s="1"/>
  <c r="F37" i="12"/>
  <c r="G37" i="12"/>
  <c r="G36" i="12" s="1"/>
  <c r="G13" i="12" s="1"/>
  <c r="H37" i="12"/>
  <c r="I37" i="12"/>
  <c r="I36" i="12" s="1"/>
  <c r="I13" i="12" s="1"/>
  <c r="E37" i="12"/>
  <c r="E36" i="12"/>
  <c r="E13" i="12" s="1"/>
  <c r="F34" i="12"/>
  <c r="F30" i="12" s="1"/>
  <c r="G34" i="12"/>
  <c r="G30" i="12" s="1"/>
  <c r="H34" i="12"/>
  <c r="H30" i="12" s="1"/>
  <c r="I34" i="12"/>
  <c r="E34" i="12"/>
  <c r="F31" i="12"/>
  <c r="G31" i="12"/>
  <c r="H31" i="12"/>
  <c r="I31" i="12"/>
  <c r="E31" i="12"/>
  <c r="E30" i="12" s="1"/>
  <c r="F28" i="12"/>
  <c r="G28" i="12"/>
  <c r="H28" i="12"/>
  <c r="H23" i="12" s="1"/>
  <c r="H11" i="12" s="1"/>
  <c r="I28" i="12"/>
  <c r="I23" i="12" s="1"/>
  <c r="I11" i="12" s="1"/>
  <c r="E28" i="12"/>
  <c r="F24" i="12"/>
  <c r="G24" i="12"/>
  <c r="H24" i="12"/>
  <c r="I24" i="12"/>
  <c r="E24" i="12"/>
  <c r="H36" i="12"/>
  <c r="H13" i="12" s="1"/>
  <c r="F36" i="12"/>
  <c r="I20" i="12"/>
  <c r="I19" i="12" s="1"/>
  <c r="H20" i="12"/>
  <c r="H19" i="12" s="1"/>
  <c r="G20" i="12"/>
  <c r="G19" i="12" s="1"/>
  <c r="G12" i="12" s="1"/>
  <c r="F20" i="12"/>
  <c r="F19" i="12" s="1"/>
  <c r="F12" i="12" s="1"/>
  <c r="I17" i="12"/>
  <c r="I16" i="12" s="1"/>
  <c r="I10" i="12" s="1"/>
  <c r="H17" i="12"/>
  <c r="H16" i="12" s="1"/>
  <c r="G17" i="12"/>
  <c r="G16" i="12" s="1"/>
  <c r="G10" i="12" s="1"/>
  <c r="F17" i="12"/>
  <c r="F16" i="12" s="1"/>
  <c r="F10" i="12" s="1"/>
  <c r="F67" i="11"/>
  <c r="F66" i="11" s="1"/>
  <c r="F15" i="11" s="1"/>
  <c r="G67" i="11"/>
  <c r="G66" i="11" s="1"/>
  <c r="G15" i="11" s="1"/>
  <c r="H67" i="11"/>
  <c r="H66" i="11" s="1"/>
  <c r="H15" i="11" s="1"/>
  <c r="I67" i="11"/>
  <c r="I66" i="11" s="1"/>
  <c r="I15" i="11" s="1"/>
  <c r="E67" i="11"/>
  <c r="E66" i="11" s="1"/>
  <c r="E15" i="11" s="1"/>
  <c r="F64" i="11"/>
  <c r="F61" i="11" s="1"/>
  <c r="G64" i="11"/>
  <c r="G61" i="11" s="1"/>
  <c r="H64" i="11"/>
  <c r="H61" i="11" s="1"/>
  <c r="I64" i="11"/>
  <c r="I61" i="11" s="1"/>
  <c r="E64" i="11"/>
  <c r="E61" i="11" s="1"/>
  <c r="I14" i="11"/>
  <c r="F50" i="11"/>
  <c r="I50" i="11"/>
  <c r="E50" i="11"/>
  <c r="F46" i="11"/>
  <c r="G46" i="11"/>
  <c r="H46" i="11"/>
  <c r="I46" i="11"/>
  <c r="E46" i="11"/>
  <c r="F42" i="11"/>
  <c r="G42" i="11"/>
  <c r="H42" i="11"/>
  <c r="I42" i="11"/>
  <c r="E42" i="11"/>
  <c r="F39" i="11"/>
  <c r="G39" i="11"/>
  <c r="H39" i="11"/>
  <c r="I39" i="11"/>
  <c r="E39" i="11"/>
  <c r="F35" i="11"/>
  <c r="G35" i="11"/>
  <c r="H35" i="11"/>
  <c r="I35" i="11"/>
  <c r="E35" i="11"/>
  <c r="F32" i="11"/>
  <c r="F31" i="11" s="1"/>
  <c r="G32" i="11"/>
  <c r="G31" i="11" s="1"/>
  <c r="H32" i="11"/>
  <c r="H31" i="11" s="1"/>
  <c r="I32" i="11"/>
  <c r="I31" i="11" s="1"/>
  <c r="E32" i="11"/>
  <c r="E31" i="11" s="1"/>
  <c r="F28" i="11"/>
  <c r="F27" i="11" s="1"/>
  <c r="G28" i="11"/>
  <c r="G27" i="11" s="1"/>
  <c r="H28" i="11"/>
  <c r="H27" i="11" s="1"/>
  <c r="I28" i="11"/>
  <c r="I27" i="11" s="1"/>
  <c r="E28" i="11"/>
  <c r="E27" i="11" s="1"/>
  <c r="F23" i="11"/>
  <c r="F22" i="11" s="1"/>
  <c r="F12" i="11" s="1"/>
  <c r="G23" i="11"/>
  <c r="G22" i="11" s="1"/>
  <c r="G12" i="11" s="1"/>
  <c r="H23" i="11"/>
  <c r="H22" i="11" s="1"/>
  <c r="H12" i="11" s="1"/>
  <c r="I23" i="11"/>
  <c r="I22" i="11" s="1"/>
  <c r="I12" i="11" s="1"/>
  <c r="E23" i="11"/>
  <c r="E22" i="11" s="1"/>
  <c r="E12" i="11" s="1"/>
  <c r="G17" i="11"/>
  <c r="E17" i="11"/>
  <c r="F17" i="11"/>
  <c r="H17" i="11"/>
  <c r="I17" i="11"/>
  <c r="C37" i="5"/>
  <c r="D37" i="5"/>
  <c r="E37" i="5"/>
  <c r="F37" i="5"/>
  <c r="B37" i="5"/>
  <c r="C34" i="5"/>
  <c r="D34" i="5"/>
  <c r="E34" i="5"/>
  <c r="F34" i="5"/>
  <c r="B34" i="5"/>
  <c r="C29" i="5"/>
  <c r="D29" i="5"/>
  <c r="E29" i="5"/>
  <c r="F29" i="5"/>
  <c r="B29" i="5"/>
  <c r="C23" i="5"/>
  <c r="D23" i="5"/>
  <c r="E23" i="5"/>
  <c r="F23" i="5"/>
  <c r="B23" i="5"/>
  <c r="C19" i="5"/>
  <c r="D19" i="5"/>
  <c r="E19" i="5"/>
  <c r="F19" i="5"/>
  <c r="B19" i="5"/>
  <c r="C17" i="5"/>
  <c r="D17" i="5"/>
  <c r="E17" i="5"/>
  <c r="E10" i="5" s="1"/>
  <c r="F17" i="5"/>
  <c r="B17" i="5"/>
  <c r="C15" i="5"/>
  <c r="D15" i="5"/>
  <c r="E15" i="5"/>
  <c r="F15" i="5"/>
  <c r="B15" i="5"/>
  <c r="C11" i="5"/>
  <c r="D11" i="5"/>
  <c r="E11" i="5"/>
  <c r="F11" i="5"/>
  <c r="B11" i="5"/>
  <c r="D44" i="8"/>
  <c r="E44" i="8"/>
  <c r="F44" i="8"/>
  <c r="G44" i="8"/>
  <c r="C44" i="8"/>
  <c r="D42" i="8"/>
  <c r="E42" i="8"/>
  <c r="F42" i="8"/>
  <c r="G42" i="8"/>
  <c r="C42" i="8"/>
  <c r="D39" i="8"/>
  <c r="E39" i="8"/>
  <c r="F39" i="8"/>
  <c r="G39" i="8"/>
  <c r="C39" i="8"/>
  <c r="D36" i="8"/>
  <c r="E36" i="8"/>
  <c r="F36" i="8"/>
  <c r="G36" i="8"/>
  <c r="C36" i="8"/>
  <c r="D34" i="8"/>
  <c r="E34" i="8"/>
  <c r="F34" i="8"/>
  <c r="G34" i="8"/>
  <c r="C34" i="8"/>
  <c r="D32" i="8"/>
  <c r="E32" i="8"/>
  <c r="F32" i="8"/>
  <c r="G32" i="8"/>
  <c r="C32" i="8"/>
  <c r="D23" i="8"/>
  <c r="E23" i="8"/>
  <c r="F23" i="8"/>
  <c r="G23" i="8"/>
  <c r="C23" i="8"/>
  <c r="D21" i="8"/>
  <c r="E21" i="8"/>
  <c r="F21" i="8"/>
  <c r="G21" i="8"/>
  <c r="C21" i="8"/>
  <c r="D18" i="8"/>
  <c r="E18" i="8"/>
  <c r="F18" i="8"/>
  <c r="G18" i="8"/>
  <c r="C18" i="8"/>
  <c r="D15" i="8"/>
  <c r="E15" i="8"/>
  <c r="F15" i="8"/>
  <c r="G15" i="8"/>
  <c r="C15" i="8"/>
  <c r="D13" i="8"/>
  <c r="E13" i="8"/>
  <c r="F13" i="8"/>
  <c r="G13" i="8"/>
  <c r="C13" i="8"/>
  <c r="D11" i="8"/>
  <c r="E11" i="8"/>
  <c r="F11" i="8"/>
  <c r="G11" i="8"/>
  <c r="C11" i="8"/>
  <c r="J21" i="10"/>
  <c r="I21" i="10"/>
  <c r="H21" i="10"/>
  <c r="G21" i="10"/>
  <c r="F21" i="10"/>
  <c r="J11" i="10"/>
  <c r="I11" i="10"/>
  <c r="H11" i="10"/>
  <c r="G11" i="10"/>
  <c r="F11" i="10"/>
  <c r="J8" i="10"/>
  <c r="J14" i="10" s="1"/>
  <c r="I8" i="10"/>
  <c r="H8" i="10"/>
  <c r="G8" i="10"/>
  <c r="G14" i="10" s="1"/>
  <c r="F8" i="10"/>
  <c r="F14" i="10" s="1"/>
  <c r="E10" i="12" l="1"/>
  <c r="E15" i="12"/>
  <c r="F10" i="13"/>
  <c r="F14" i="13"/>
  <c r="H11" i="13"/>
  <c r="H22" i="13"/>
  <c r="H10" i="12"/>
  <c r="H15" i="12"/>
  <c r="H9" i="12" s="1"/>
  <c r="G22" i="13"/>
  <c r="H12" i="12"/>
  <c r="I15" i="12"/>
  <c r="E22" i="13"/>
  <c r="F15" i="12"/>
  <c r="I15" i="13"/>
  <c r="I14" i="13" s="1"/>
  <c r="E11" i="14"/>
  <c r="G15" i="13"/>
  <c r="G14" i="13" s="1"/>
  <c r="C31" i="8"/>
  <c r="F22" i="14"/>
  <c r="F21" i="14" s="1"/>
  <c r="F10" i="8"/>
  <c r="F23" i="12"/>
  <c r="F11" i="12" s="1"/>
  <c r="F13" i="14"/>
  <c r="G31" i="8"/>
  <c r="F31" i="8"/>
  <c r="G10" i="8"/>
  <c r="I45" i="11"/>
  <c r="I11" i="11" s="1"/>
  <c r="H45" i="11"/>
  <c r="H11" i="11" s="1"/>
  <c r="I34" i="11"/>
  <c r="I30" i="11" s="1"/>
  <c r="F45" i="11"/>
  <c r="F11" i="11" s="1"/>
  <c r="H34" i="11"/>
  <c r="H30" i="11" s="1"/>
  <c r="E45" i="11"/>
  <c r="E11" i="11" s="1"/>
  <c r="H16" i="11"/>
  <c r="E34" i="11"/>
  <c r="E30" i="11" s="1"/>
  <c r="F14" i="11"/>
  <c r="H10" i="11"/>
  <c r="I14" i="10"/>
  <c r="H14" i="10"/>
  <c r="H22" i="10" s="1"/>
  <c r="H28" i="10" s="1"/>
  <c r="H29" i="10" s="1"/>
  <c r="E13" i="14"/>
  <c r="I13" i="14"/>
  <c r="I12" i="14" s="1"/>
  <c r="I9" i="14" s="1"/>
  <c r="I8" i="14" s="1"/>
  <c r="I7" i="14" s="1"/>
  <c r="I6" i="14" s="1"/>
  <c r="I11" i="14"/>
  <c r="H13" i="14"/>
  <c r="H12" i="14" s="1"/>
  <c r="H9" i="14" s="1"/>
  <c r="H8" i="14" s="1"/>
  <c r="H7" i="14" s="1"/>
  <c r="H6" i="14" s="1"/>
  <c r="G13" i="14"/>
  <c r="G12" i="14" s="1"/>
  <c r="F12" i="14"/>
  <c r="F10" i="14"/>
  <c r="H11" i="14"/>
  <c r="G11" i="14"/>
  <c r="E14" i="13"/>
  <c r="E9" i="13" s="1"/>
  <c r="E10" i="13"/>
  <c r="I10" i="13"/>
  <c r="F23" i="13"/>
  <c r="F28" i="13"/>
  <c r="F12" i="13" s="1"/>
  <c r="I23" i="13"/>
  <c r="I22" i="13" s="1"/>
  <c r="H13" i="13"/>
  <c r="G10" i="13"/>
  <c r="H10" i="13"/>
  <c r="G11" i="13"/>
  <c r="H22" i="12"/>
  <c r="I30" i="12"/>
  <c r="I12" i="12" s="1"/>
  <c r="G23" i="12"/>
  <c r="E23" i="12"/>
  <c r="G14" i="11"/>
  <c r="E14" i="11"/>
  <c r="H14" i="11"/>
  <c r="G45" i="11"/>
  <c r="G11" i="11" s="1"/>
  <c r="F34" i="11"/>
  <c r="F30" i="11" s="1"/>
  <c r="G34" i="11"/>
  <c r="G13" i="11" s="1"/>
  <c r="I10" i="11"/>
  <c r="F10" i="11"/>
  <c r="F16" i="11"/>
  <c r="G16" i="11"/>
  <c r="I16" i="11"/>
  <c r="E16" i="11"/>
  <c r="E10" i="11"/>
  <c r="G10" i="11"/>
  <c r="F10" i="5"/>
  <c r="B10" i="5"/>
  <c r="C10" i="5"/>
  <c r="D10" i="5"/>
  <c r="D31" i="8"/>
  <c r="E31" i="8"/>
  <c r="C10" i="8"/>
  <c r="D10" i="8"/>
  <c r="E10" i="8"/>
  <c r="I22" i="10"/>
  <c r="I28" i="10" s="1"/>
  <c r="I29" i="10" s="1"/>
  <c r="J22" i="10"/>
  <c r="J28" i="10" s="1"/>
  <c r="J29" i="10" s="1"/>
  <c r="F22" i="10"/>
  <c r="F28" i="10" s="1"/>
  <c r="F29" i="10" s="1"/>
  <c r="G22" i="10"/>
  <c r="G28" i="10" s="1"/>
  <c r="G29" i="10" s="1"/>
  <c r="E11" i="12" l="1"/>
  <c r="E22" i="12"/>
  <c r="G22" i="12"/>
  <c r="G9" i="12" s="1"/>
  <c r="G11" i="12"/>
  <c r="I22" i="12"/>
  <c r="F11" i="14"/>
  <c r="F22" i="12"/>
  <c r="F9" i="12" s="1"/>
  <c r="F8" i="12" s="1"/>
  <c r="F7" i="12" s="1"/>
  <c r="F6" i="12" s="1"/>
  <c r="I10" i="14"/>
  <c r="I9" i="12"/>
  <c r="E9" i="12"/>
  <c r="E8" i="12" s="1"/>
  <c r="E7" i="12" s="1"/>
  <c r="E6" i="12" s="1"/>
  <c r="F22" i="13"/>
  <c r="F9" i="13" s="1"/>
  <c r="F8" i="13" s="1"/>
  <c r="F7" i="13" s="1"/>
  <c r="F6" i="13" s="1"/>
  <c r="I44" i="11"/>
  <c r="I9" i="11" s="1"/>
  <c r="I8" i="11" s="1"/>
  <c r="I7" i="11" s="1"/>
  <c r="I6" i="11" s="1"/>
  <c r="H13" i="11"/>
  <c r="E44" i="11"/>
  <c r="E9" i="11" s="1"/>
  <c r="E8" i="11" s="1"/>
  <c r="E7" i="11" s="1"/>
  <c r="E6" i="11" s="1"/>
  <c r="I13" i="11"/>
  <c r="F44" i="11"/>
  <c r="F9" i="11" s="1"/>
  <c r="F8" i="11" s="1"/>
  <c r="F7" i="11" s="1"/>
  <c r="F6" i="11" s="1"/>
  <c r="H44" i="11"/>
  <c r="H9" i="11" s="1"/>
  <c r="H8" i="11" s="1"/>
  <c r="H7" i="11" s="1"/>
  <c r="H6" i="11" s="1"/>
  <c r="F13" i="11"/>
  <c r="E13" i="11"/>
  <c r="G10" i="14"/>
  <c r="E10" i="14"/>
  <c r="E12" i="14"/>
  <c r="E9" i="14" s="1"/>
  <c r="E8" i="14" s="1"/>
  <c r="E7" i="14" s="1"/>
  <c r="E6" i="14" s="1"/>
  <c r="H10" i="14"/>
  <c r="G9" i="14"/>
  <c r="G8" i="14" s="1"/>
  <c r="G7" i="14" s="1"/>
  <c r="G6" i="14" s="1"/>
  <c r="F9" i="14"/>
  <c r="F8" i="14" s="1"/>
  <c r="F7" i="14" s="1"/>
  <c r="F6" i="14" s="1"/>
  <c r="H9" i="13"/>
  <c r="H8" i="13" s="1"/>
  <c r="H7" i="13" s="1"/>
  <c r="H6" i="13" s="1"/>
  <c r="F11" i="13"/>
  <c r="G9" i="13"/>
  <c r="G8" i="13" s="1"/>
  <c r="G7" i="13" s="1"/>
  <c r="G6" i="13" s="1"/>
  <c r="I11" i="13"/>
  <c r="E8" i="13"/>
  <c r="E7" i="13" s="1"/>
  <c r="E6" i="13" s="1"/>
  <c r="I9" i="13"/>
  <c r="I8" i="13" s="1"/>
  <c r="I7" i="13" s="1"/>
  <c r="I6" i="13" s="1"/>
  <c r="G8" i="12"/>
  <c r="G7" i="12" s="1"/>
  <c r="G6" i="12" s="1"/>
  <c r="I8" i="12"/>
  <c r="I7" i="12" s="1"/>
  <c r="I6" i="12" s="1"/>
  <c r="H8" i="12"/>
  <c r="H7" i="12" s="1"/>
  <c r="H6" i="12" s="1"/>
  <c r="G44" i="11"/>
  <c r="G30" i="11"/>
  <c r="G9" i="11" l="1"/>
  <c r="G8" i="11" s="1"/>
  <c r="G7" i="11" s="1"/>
  <c r="G6" i="11" s="1"/>
</calcChain>
</file>

<file path=xl/sharedStrings.xml><?xml version="1.0" encoding="utf-8"?>
<sst xmlns="http://schemas.openxmlformats.org/spreadsheetml/2006/main" count="638" uniqueCount="310">
  <si>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</si>
  <si>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</si>
  <si>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</si>
  <si>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</si>
  <si>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</si>
  <si>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</si>
  <si>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</si>
  <si>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</si>
  <si>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</si>
  <si>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</si>
  <si>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</si>
  <si>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</si>
  <si>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</si>
  <si>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</si>
  <si>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</si>
  <si>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</si>
  <si>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</si>
  <si>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</si>
  <si>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</si>
  <si>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</si>
  <si>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</si>
  <si>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</si>
  <si>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</si>
  <si>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</si>
  <si>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</si>
  <si>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</si>
  <si>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</si>
  <si>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Naziv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</si>
  <si>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</si>
  <si>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</si>
  <si>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</si>
  <si>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</si>
  <si>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</si>
  <si>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</si>
  <si>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</si>
  <si>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</si>
  <si>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</si>
  <si>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</si>
  <si>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</si>
  <si>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</si>
  <si>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</si>
  <si>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</si>
  <si>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</si>
  <si>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</si>
  <si>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</si>
  <si>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</si>
  <si>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</si>
  <si>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</si>
  <si>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</si>
  <si>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</si>
  <si>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</si>
  <si>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</si>
  <si>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</si>
  <si>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</si>
  <si>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</si>
  <si>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</si>
  <si>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</si>
  <si>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</si>
  <si>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</si>
  <si>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Izvršenje 2023.</t>
  </si>
  <si>
    <t>Tekući plan 2024.</t>
  </si>
  <si>
    <t>Plan 2025.</t>
  </si>
  <si>
    <t>Projekcija 
 2026.</t>
  </si>
  <si>
    <t>Projekcija 
2027.</t>
  </si>
  <si>
    <t>FINANCIJSKI PLAN PRORAČUNSKOG KORISNIKA JEDINICE LOKALNE I PODRUČNE (REGIONALNE) SAMOUPRAVE 
ZA 2025. I PROJEKCIJA ZA 2026. I 2027. GODINU</t>
  </si>
  <si>
    <t>Plan  2025.</t>
  </si>
  <si>
    <t>Projekcija 
 2027.</t>
  </si>
  <si>
    <t>OPĆI PRIHODI I PRIMICI</t>
  </si>
  <si>
    <t>Opći prihodi i primici</t>
  </si>
  <si>
    <t>VLASTITI PRIHODI</t>
  </si>
  <si>
    <t>Vlastiti prihodi</t>
  </si>
  <si>
    <t>PRIHODI ZA POSEBNE NAMJENE</t>
  </si>
  <si>
    <t>Prihodi od spomeničke rente</t>
  </si>
  <si>
    <t>Ostali prihodi za posebne namjene</t>
  </si>
  <si>
    <t>POMOĆI</t>
  </si>
  <si>
    <t>Ostale pomoći</t>
  </si>
  <si>
    <t>Pomoći EU</t>
  </si>
  <si>
    <t>DONACIJE</t>
  </si>
  <si>
    <t>Donacije</t>
  </si>
  <si>
    <t>PRIHODI OD PRODAJE ILI ZAMJENE NEFINANCIJSKE IMOVINE I NAKNADE S NASLOVA OSIGURANJA</t>
  </si>
  <si>
    <t>Prihodi od prodaje ili zamjene nefinancijske imovine</t>
  </si>
  <si>
    <t>Naknade s naslova osiguranja</t>
  </si>
  <si>
    <t>01, OPĆE JAVNE USLUGE</t>
  </si>
  <si>
    <t>011, Izvršna i zakonodavna tijela, financijski i fiskalni poslovi, vanjski poslovi</t>
  </si>
  <si>
    <t>013, Opće usluge</t>
  </si>
  <si>
    <t>02, OBRANA</t>
  </si>
  <si>
    <t>03, JAVNI RED I SIGURNOST</t>
  </si>
  <si>
    <t>032, Usluge protupožarne zaštite</t>
  </si>
  <si>
    <t>04, EKONOMSKI POSLOVI</t>
  </si>
  <si>
    <t>045, Promet</t>
  </si>
  <si>
    <t>05, ZAŠTITA OKOLIŠA</t>
  </si>
  <si>
    <t>051, Gospodarenje otpadom</t>
  </si>
  <si>
    <t>052, Gospodarenje otpadnim vodama</t>
  </si>
  <si>
    <t>056, Posl.i usl.zaštite okoliša</t>
  </si>
  <si>
    <t>062, Razvoj zajednice</t>
  </si>
  <si>
    <t>063, Opskrba vodom</t>
  </si>
  <si>
    <t>064, Ulična rasvjeta</t>
  </si>
  <si>
    <t>066, Rashodi vezani uz stanovanje i kom. pogodnosti koji nisu drugdje svrstani</t>
  </si>
  <si>
    <t>07, ZDRAVSTVO</t>
  </si>
  <si>
    <t>08, REKREACIJA, KULTURA I RELIGIJA</t>
  </si>
  <si>
    <t>081, Službe rekreacije i športa</t>
  </si>
  <si>
    <t>082, Službe kulture</t>
  </si>
  <si>
    <t>084, Religijske i druge službe zajednice</t>
  </si>
  <si>
    <t>086, Rashodi za rekreaciju, kulturu i religiju koji nisu drugdje svrstani</t>
  </si>
  <si>
    <t>09, OBRAZOVANJE</t>
  </si>
  <si>
    <t>091, Predškolsko i osnovno obrazovanje</t>
  </si>
  <si>
    <t>092, Srednjoškolsko obrazovanje</t>
  </si>
  <si>
    <t>10, SOCIJALNA ZAŠTITA</t>
  </si>
  <si>
    <t>107, Socijalna pomoć stanovništvu koje nije obuhvaćeno redovnim socijalnim programima</t>
  </si>
  <si>
    <t>06, USLUGE UNAPRJEĐENJA STANOVANJA I ZAJEDNICE</t>
  </si>
  <si>
    <t>109, Aktivnosti socijalne zaštite koje nisu drugdje svrstane</t>
  </si>
  <si>
    <t>Razdjel: 003, UPRAVNI ODJEL ZA KOMUNALNO GOSPODARSTVO I JAVNE POTREBE</t>
  </si>
  <si>
    <t>Šifra i naziv</t>
  </si>
  <si>
    <t>Glava: 01, UO ZA KOMUNALNO GOSPODARSTVO I JAVNE POTREBE</t>
  </si>
  <si>
    <t>Program: 1012, PROTUPOŽARNA I CIVILNA ZAŠTITA</t>
  </si>
  <si>
    <t>Korisnik: 37726, ZAGORSKA JAVNA VATROGASNA POSTROJBA</t>
  </si>
  <si>
    <t>Aktivnost: A101201, FINANCIRANJE DECENTRALIZIRANIH FUNKCIJA JAVNO VATROGASNE POSTROJBE</t>
  </si>
  <si>
    <t>Izvor financiranja: 11, Opći prihodi i primici</t>
  </si>
  <si>
    <t>Izvor financiranja: 42, Ostali prihodi za posebne namjene</t>
  </si>
  <si>
    <t>Izvor financiranja: 51, Ostale pomoći</t>
  </si>
  <si>
    <t>11,Opći prihodi i primici</t>
  </si>
  <si>
    <t>31,Vlastiti prihodi</t>
  </si>
  <si>
    <t>42,Ostali prihodi za posebne namjene</t>
  </si>
  <si>
    <t>51,Ostale pomoći</t>
  </si>
  <si>
    <t>52,Pomoći EU</t>
  </si>
  <si>
    <t>61,Donacije</t>
  </si>
  <si>
    <t>3</t>
  </si>
  <si>
    <t>31</t>
  </si>
  <si>
    <t>32</t>
  </si>
  <si>
    <t>34</t>
  </si>
  <si>
    <t>Financijski rashodi</t>
  </si>
  <si>
    <t>Aktivnost: A101202, FINANCIRANJE VATROGASTVA IZNAD MINIMALNOG STANDARDA</t>
  </si>
  <si>
    <t>4</t>
  </si>
  <si>
    <t>42</t>
  </si>
  <si>
    <t>45</t>
  </si>
  <si>
    <t>5</t>
  </si>
  <si>
    <t>54</t>
  </si>
  <si>
    <t>Rashodi za nabavu proizvedene dugotrajne imovine</t>
  </si>
  <si>
    <t>Rashodi za dodatna ulaganja na nefinancijskoj imovini</t>
  </si>
  <si>
    <t>Aktivnost: A101203, RASHODI IZ VLASTITIH I OSTALIH PRIHODA JAVNO VATROGASNE POSTROJBE</t>
  </si>
  <si>
    <t>Izvor financiranja: 31, Vlastiti prihodi</t>
  </si>
  <si>
    <t>38</t>
  </si>
  <si>
    <t>Rashodi za donacije, kazne, naknade šteta i kapitalne pomoći</t>
  </si>
  <si>
    <t>Izvor financiranja: 52, Pomoći EU</t>
  </si>
  <si>
    <t>Izvor financiranja: 61, Donacije</t>
  </si>
  <si>
    <t>71,Prihodi od prodaje ili zamjene NFI</t>
  </si>
  <si>
    <t>Program: 1013, PREDŠKOLSKI ODGOJ</t>
  </si>
  <si>
    <t>Korisnik: 28696, DJEČJI VRTIĆ ZIPKICA</t>
  </si>
  <si>
    <t>Aktivnost: A101301, REDOVNA DJELATNOST DJEČJEG VRTIĆA ZIPKICA</t>
  </si>
  <si>
    <t>Aktivnost: A101302, RASHODI IZ VLASTITIH I OSTALIH PRIHODA DJEČJEG VRTIĆA ZIPKICA</t>
  </si>
  <si>
    <t>Izvor financiranja: 71, Prihodi od prodaje ili zamjene NFI</t>
  </si>
  <si>
    <t>Program: 1015, JAVNE POTREBE U KULTURI I RELIGIJSKOJ KULTURI</t>
  </si>
  <si>
    <t>Korisnik: 42188, GRADSKA KNJIŽNICA "KSAVER ŠANDOR GJALSKI"</t>
  </si>
  <si>
    <t>Aktivnost: A101501, REDOVNA DJELATNOST GRADSKE KNJIŽNICE "KSAVER ŠANDOR GJALSKI"</t>
  </si>
  <si>
    <t>Aktivnost: A101502, RASHODI IZ VLASTITIH I OSTALIH PRIHODA GRADSKE KNJIŽNICE "KSAVER ŠANDOR GJALSKI"</t>
  </si>
  <si>
    <t>Aktivnost: A101510, REDOVNA DJELATNOST CENTRA URBANE KULTURE REGENERATOR</t>
  </si>
  <si>
    <t>Korisnik: 54124, CENTAR URBANE KULTURE REGENERATOR</t>
  </si>
  <si>
    <t>Aktivnost: A101511, RASHODI IZ VLASTITIH I OSTALIH PRIHODA CENTRA URBANE KULTURE REGENERATOR</t>
  </si>
  <si>
    <t>Pomoći proračunskim korisnicima iz proračuna koji im nije nadležan</t>
  </si>
  <si>
    <t>Tekuće pomoći proračunskim korisnicima iz proračuna koji im nije nadležan</t>
  </si>
  <si>
    <t>Tekuće pomoći iz državnog proračuna proračunskim korisnicima proračuna JLP(R)S</t>
  </si>
  <si>
    <t>Pomoći iz državnog proračuna temeljem prijenosa EU sredstava</t>
  </si>
  <si>
    <t>Tekuće pomoći iz državnog proračuna temeljem prijenosa EU sredstava</t>
  </si>
  <si>
    <t>Ostali prihodi</t>
  </si>
  <si>
    <t>Prihodi koje proračuni i proračunski korisnici ostvare obavljanjem poslova na tržištu - vlastiti prihodi</t>
  </si>
  <si>
    <t>Prihodi od prodaje robe</t>
  </si>
  <si>
    <t>Prihodi od obavljanja osnovnih poslova vlastite djelatnosti</t>
  </si>
  <si>
    <t>Donacije od pravnih i fizičkih osoba izvan opće države</t>
  </si>
  <si>
    <t>Tekuće donacije</t>
  </si>
  <si>
    <t>Tekuće donacije od neprofitnih organizacija</t>
  </si>
  <si>
    <t>Kapitalne donacije</t>
  </si>
  <si>
    <t>Kapitalne donacije od neprofitnih organizacija</t>
  </si>
  <si>
    <t>Prihodi iz proračuna</t>
  </si>
  <si>
    <t>Prihodi iz proračuna za financiranje redovne djelatnosti proračunskih korisnika</t>
  </si>
  <si>
    <t>Prihod za financiranje rashoda poslovanja</t>
  </si>
  <si>
    <t xml:space="preserve">Prihod za financiranje rashoda poslovanja </t>
  </si>
  <si>
    <t>67111-1</t>
  </si>
  <si>
    <t>Prihod za financiranje rashoda poslovanja - gradovi i općine</t>
  </si>
  <si>
    <t>Prihod za financiranje rashoda poslovanja - HVZ</t>
  </si>
  <si>
    <t>Plaće</t>
  </si>
  <si>
    <t>Plaće za redovan rad</t>
  </si>
  <si>
    <t>Plaće za zaposlene</t>
  </si>
  <si>
    <t>Ostali rashodi za zaposlene</t>
  </si>
  <si>
    <t>Nagrade</t>
  </si>
  <si>
    <t>Darovi</t>
  </si>
  <si>
    <t>Otpremnine</t>
  </si>
  <si>
    <t>Naknade za bolest, invalidnost, smrtni slučaj</t>
  </si>
  <si>
    <t>Regres za godišnji odmor</t>
  </si>
  <si>
    <t>Ostali nenavedeni rashodi</t>
  </si>
  <si>
    <t>Doprinosi na plaće</t>
  </si>
  <si>
    <t>Doprinosi za mirovinsko osiguranje</t>
  </si>
  <si>
    <t>Doprinosi za zdravstveno osiguranje</t>
  </si>
  <si>
    <t>Doprinosi za zapošljavanje</t>
  </si>
  <si>
    <t>Naknade troškova zaposlenima</t>
  </si>
  <si>
    <t>Službena putovanja</t>
  </si>
  <si>
    <t>Dnevnice za službeni put u zemlji</t>
  </si>
  <si>
    <t>Naknade za smještaj na službenom putu u zemlji</t>
  </si>
  <si>
    <t>Naknade za prijevoz na službenom putu u zemlji</t>
  </si>
  <si>
    <t>Naknade za prijevoz, za rad na terenu i odvojeni život</t>
  </si>
  <si>
    <t>Naknade za prijevoz na posao i s posla</t>
  </si>
  <si>
    <t>Naknade za rad na terenu</t>
  </si>
  <si>
    <t>Stručno usavršavanje zaposlenika</t>
  </si>
  <si>
    <t>Seminari, savjetovanja i simpoziji</t>
  </si>
  <si>
    <t>Tečajevi i stručni ispiti</t>
  </si>
  <si>
    <t>Rashodi za materijal i energiju</t>
  </si>
  <si>
    <t>Uredski materijal i ostali materijalni rashodi</t>
  </si>
  <si>
    <t>Uredski materijal</t>
  </si>
  <si>
    <t>Literatura</t>
  </si>
  <si>
    <t>Materijal i sredstva za čišćenje i održavanje</t>
  </si>
  <si>
    <t>Ostali materijal za potrebe redovnog poslovanja</t>
  </si>
  <si>
    <t>Materijal i sirovine</t>
  </si>
  <si>
    <t>Osnovni materijal i sirovine</t>
  </si>
  <si>
    <t>Osnovni materijal i sirovine - servis aparata</t>
  </si>
  <si>
    <t>Pomoćni materijal - naljepnice za vatrogasne aparate</t>
  </si>
  <si>
    <t>Roba za daljnju prodaju</t>
  </si>
  <si>
    <t>Ostali materijal i sirovine</t>
  </si>
  <si>
    <t>Energija</t>
  </si>
  <si>
    <t>Električna energija</t>
  </si>
  <si>
    <t>Plin</t>
  </si>
  <si>
    <t>Motorni benzin i dizel gorivo</t>
  </si>
  <si>
    <t>Materijal i dijelovi za tekuće i investicijsko održavanje</t>
  </si>
  <si>
    <t>Materijal i dijelovi za tekuće i investicijsko održavanje građevinskih objekata</t>
  </si>
  <si>
    <t>Materijal i dijelovi za tekuće i investicijsko održavanje postrojenja i opreme</t>
  </si>
  <si>
    <t>Materijal i dijelovi za tekuće i investicijsko održavanje transportnih sredstava</t>
  </si>
  <si>
    <t>Ostali materijal i sirovine za tekuće i investicijsko održavanje</t>
  </si>
  <si>
    <t>Sitni inventar i auto gume</t>
  </si>
  <si>
    <t>Auto gume</t>
  </si>
  <si>
    <t>Službena, radna i zaštitna odjeća i obuća</t>
  </si>
  <si>
    <t>Rashodi za usluge</t>
  </si>
  <si>
    <t>Usluge telefona, pošte i prijevoza</t>
  </si>
  <si>
    <t>Usluge telefona, telefaksa</t>
  </si>
  <si>
    <t>Usluge interneta</t>
  </si>
  <si>
    <t>Poštarina</t>
  </si>
  <si>
    <t>Ostale usluge za komunikaciju i prijevoz</t>
  </si>
  <si>
    <t>Usluge tekućeg i investicijskog održavanja</t>
  </si>
  <si>
    <t>Usluge tekućeg i investicijskog održavanja građevinskih objekata</t>
  </si>
  <si>
    <t>Usluge tekućeg i investicijskog održavanja postrojenja i opreme</t>
  </si>
  <si>
    <t>32322-0</t>
  </si>
  <si>
    <t>Usluge tekućeg i investicijskog održavanja postrojenja i opreme - servis aparata</t>
  </si>
  <si>
    <t>Usluge tekućeg i investicijskog održavanja prijevoznih sredstava</t>
  </si>
  <si>
    <t>Usluge promidžbe i informiranja</t>
  </si>
  <si>
    <t>Ostale usluge promidžbe i informiranja</t>
  </si>
  <si>
    <t>Komunalne usluge</t>
  </si>
  <si>
    <t>Opskrba vodom</t>
  </si>
  <si>
    <t>Iznošenje i odvoz smeća</t>
  </si>
  <si>
    <t>Dimnjačarske i ekološke usluge</t>
  </si>
  <si>
    <t>Zakupnine i najamnine</t>
  </si>
  <si>
    <t>Licence</t>
  </si>
  <si>
    <t>Zdravstvene i veterinarske usluge</t>
  </si>
  <si>
    <t>Obvezni i preventivni zdravstveni pregledi zaposlenika</t>
  </si>
  <si>
    <t>Intelektualne i osobne usluge</t>
  </si>
  <si>
    <t>Ostale intelektualne usluge</t>
  </si>
  <si>
    <t>Računalne usluge</t>
  </si>
  <si>
    <t>Usluge ažuriranja računalnih baza</t>
  </si>
  <si>
    <t>Usluge razvoja softvera</t>
  </si>
  <si>
    <t>Ostale računalne usluge</t>
  </si>
  <si>
    <t>Ostale usluge</t>
  </si>
  <si>
    <t>Grafičke i tiskarske usluge</t>
  </si>
  <si>
    <t>Usluge pri registraciji prijevoznih sredstava</t>
  </si>
  <si>
    <t>Ostale nespomenute usluge</t>
  </si>
  <si>
    <t>Ostali nespomenuti rashodi poslovanja</t>
  </si>
  <si>
    <t>Premije osiguranja</t>
  </si>
  <si>
    <t>Premije osiguranja prijevoznih sredstava</t>
  </si>
  <si>
    <t>Premije osiguranja ostale imovine</t>
  </si>
  <si>
    <t>Premije osiguranja zaposlenih</t>
  </si>
  <si>
    <t>Reprezentacija</t>
  </si>
  <si>
    <t>Rashodi protokola</t>
  </si>
  <si>
    <t>Ostali financijski rashodi</t>
  </si>
  <si>
    <t>Kamate za primljene kredite i zajmove</t>
  </si>
  <si>
    <t>Kamate za primljene kredite i zajmove od kreditnih i ostalih financijskih institucija u javnom sektoru</t>
  </si>
  <si>
    <t>Kamate za primljene kredite od tuzemnih kreditnih institucija u javnom sektoru</t>
  </si>
  <si>
    <t>Bankarske usluge i usluge platnog prometa</t>
  </si>
  <si>
    <t>Usluge banaka</t>
  </si>
  <si>
    <t>Negativne tečajne razlike</t>
  </si>
  <si>
    <t>Zatezne kamate</t>
  </si>
  <si>
    <t>Zatezne kamate iz poslovnih odnosa</t>
  </si>
  <si>
    <t>Ostali rashodi iz proteklih godina</t>
  </si>
  <si>
    <t>Kazne, penali i naknade štete</t>
  </si>
  <si>
    <t>Naknade šteta pravnim i fizičkim osobama</t>
  </si>
  <si>
    <t>Ostale naknade šteta pravnim i fizičkim osobama</t>
  </si>
  <si>
    <t>Rashodi za nabavu neproizvedene imovine</t>
  </si>
  <si>
    <t>Postrojenja i oprema</t>
  </si>
  <si>
    <t>Uredska oprema i namještaj</t>
  </si>
  <si>
    <t>Računala i računalna oprema</t>
  </si>
  <si>
    <t>Uredski namještaj</t>
  </si>
  <si>
    <t>Ostala uredska oprema</t>
  </si>
  <si>
    <t>Komunikacijska oprema</t>
  </si>
  <si>
    <t>Radio i TV prijemnici</t>
  </si>
  <si>
    <t>Telefoni i ostali komunikacijski uređaji</t>
  </si>
  <si>
    <t>Telefonske i telegrafske centrale s pripadajućim instalacijama</t>
  </si>
  <si>
    <t>Ostala komunikacijska oprema</t>
  </si>
  <si>
    <t>Oprema za održavanje i zaštitu</t>
  </si>
  <si>
    <t>Oprema za grijanje, ventilaciju i hlađenje</t>
  </si>
  <si>
    <t>Sportska oprema</t>
  </si>
  <si>
    <t>Oprema za protupožarnu zaštitu</t>
  </si>
  <si>
    <t>Ostala oprema za održavanje i zaštitu</t>
  </si>
  <si>
    <t>Prijevozna sredstva</t>
  </si>
  <si>
    <t>Prijevozna sredstva u cestovnom prometu</t>
  </si>
  <si>
    <t>Terenska vozila</t>
  </si>
  <si>
    <t>Nematerijalna proizvedena imovina</t>
  </si>
  <si>
    <t>Ulaganja u računalne programe</t>
  </si>
  <si>
    <t>Dodatna ulaganja na prijevoznim sredstvima</t>
  </si>
  <si>
    <t>Uređaji</t>
  </si>
  <si>
    <t>5 Pomoći</t>
  </si>
  <si>
    <t>51 Ostale pomoći</t>
  </si>
  <si>
    <t>Tekuće pomoći iz državnog proračuna proračunskim korisnicima proračuna JLP(R)S - HVZ</t>
  </si>
  <si>
    <t>Nematerijalna prava</t>
  </si>
  <si>
    <t>Ostala prava</t>
  </si>
  <si>
    <t>Ulaganja na tuđoj imovini radi prava korištenja</t>
  </si>
  <si>
    <t>Dodatna ulaganja na građevinskim objektima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</si>
</sst>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i/>
      <sz val="9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9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20" fillId="0" borderId="0" xfId="0" applyFont="1"/>
    <xf numFmtId="0" fontId="0" fillId="0" borderId="0" xfId="0" applyAlignment="1">
      <alignment vertical="center"/>
    </xf>
    <xf numFmtId="0" fontId="25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4" fontId="3" fillId="2" borderId="3" xfId="0" applyNumberFormat="1" applyFont="1" applyFill="1" applyBorder="1" applyAlignment="1">
      <alignment horizontal="right" vertical="center"/>
    </xf>
    <xf numFmtId="4" fontId="3" fillId="2" borderId="4" xfId="0" applyNumberFormat="1" applyFont="1" applyFill="1" applyBorder="1" applyAlignment="1">
      <alignment horizontal="right" vertical="center"/>
    </xf>
    <xf numFmtId="4" fontId="3" fillId="2" borderId="3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 wrapText="1"/>
    </xf>
    <xf numFmtId="4" fontId="6" fillId="2" borderId="4" xfId="0" applyNumberFormat="1" applyFon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24" fillId="0" borderId="3" xfId="0" applyNumberFormat="1" applyFont="1" applyBorder="1" applyAlignment="1">
      <alignment horizontal="right" vertical="center"/>
    </xf>
    <xf numFmtId="4" fontId="23" fillId="0" borderId="3" xfId="0" applyNumberFormat="1" applyFont="1" applyBorder="1" applyAlignment="1">
      <alignment horizontal="righ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1" fillId="0" borderId="0" xfId="0" applyFont="1"/>
    <xf numFmtId="0" fontId="6" fillId="3" borderId="4" xfId="0" applyFont="1" applyFill="1" applyBorder="1" applyAlignment="1">
      <alignment horizontal="lef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4" fontId="23" fillId="0" borderId="3" xfId="0" applyNumberFormat="1" applyFont="1" applyBorder="1" applyAlignment="1">
      <alignment vertical="center"/>
    </xf>
    <xf numFmtId="4" fontId="24" fillId="0" borderId="3" xfId="0" applyNumberFormat="1" applyFont="1" applyBorder="1" applyAlignment="1">
      <alignment vertical="center"/>
    </xf>
    <xf numFmtId="0" fontId="9" fillId="5" borderId="3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 vertical="center"/>
    </xf>
    <xf numFmtId="0" fontId="6" fillId="5" borderId="3" xfId="0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right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right" vertical="center" wrapText="1"/>
    </xf>
    <xf numFmtId="0" fontId="21" fillId="0" borderId="3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4" fontId="15" fillId="2" borderId="3" xfId="0" applyNumberFormat="1" applyFont="1" applyFill="1" applyBorder="1" applyAlignment="1">
      <alignment horizontal="right" vertical="center"/>
    </xf>
    <xf numFmtId="4" fontId="31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21" fillId="0" borderId="3" xfId="0" applyFont="1" applyBorder="1" applyAlignment="1">
      <alignment vertical="top"/>
    </xf>
    <xf numFmtId="4" fontId="31" fillId="0" borderId="3" xfId="0" applyNumberFormat="1" applyFont="1" applyBorder="1"/>
    <xf numFmtId="4" fontId="32" fillId="2" borderId="3" xfId="0" applyNumberFormat="1" applyFont="1" applyFill="1" applyBorder="1" applyAlignment="1">
      <alignment horizontal="right" vertical="center"/>
    </xf>
    <xf numFmtId="4" fontId="6" fillId="6" borderId="3" xfId="0" applyNumberFormat="1" applyFont="1" applyFill="1" applyBorder="1" applyAlignment="1">
      <alignment horizontal="right" vertical="center"/>
    </xf>
    <xf numFmtId="4" fontId="6" fillId="7" borderId="3" xfId="0" applyNumberFormat="1" applyFont="1" applyFill="1" applyBorder="1" applyAlignment="1">
      <alignment horizontal="right" vertical="center"/>
    </xf>
    <xf numFmtId="4" fontId="6" fillId="5" borderId="3" xfId="0" applyNumberFormat="1" applyFont="1" applyFill="1" applyBorder="1" applyAlignment="1">
      <alignment horizontal="right" vertical="center"/>
    </xf>
    <xf numFmtId="4" fontId="6" fillId="8" borderId="3" xfId="0" applyNumberFormat="1" applyFont="1" applyFill="1" applyBorder="1" applyAlignment="1">
      <alignment horizontal="right" vertical="center"/>
    </xf>
    <xf numFmtId="0" fontId="21" fillId="0" borderId="3" xfId="0" applyFont="1" applyBorder="1" applyAlignment="1">
      <alignment horizontal="left" vertical="top"/>
    </xf>
    <xf numFmtId="4" fontId="3" fillId="2" borderId="4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horizontal="left" vertical="center" wrapText="1"/>
    </xf>
    <xf numFmtId="0" fontId="7" fillId="9" borderId="3" xfId="0" applyFont="1" applyFill="1" applyBorder="1" applyAlignment="1">
      <alignment horizontal="left" vertical="center" wrapText="1"/>
    </xf>
    <xf numFmtId="4" fontId="3" fillId="9" borderId="4" xfId="0" applyNumberFormat="1" applyFont="1" applyFill="1" applyBorder="1" applyAlignment="1">
      <alignment horizontal="right"/>
    </xf>
    <xf numFmtId="3" fontId="3" fillId="9" borderId="4" xfId="0" applyNumberFormat="1" applyFont="1" applyFill="1" applyBorder="1" applyAlignment="1">
      <alignment horizontal="right"/>
    </xf>
    <xf numFmtId="0" fontId="9" fillId="10" borderId="3" xfId="0" applyFont="1" applyFill="1" applyBorder="1" applyAlignment="1">
      <alignment horizontal="left" vertical="center" wrapText="1"/>
    </xf>
    <xf numFmtId="0" fontId="7" fillId="10" borderId="3" xfId="0" applyFont="1" applyFill="1" applyBorder="1" applyAlignment="1">
      <alignment horizontal="left" vertical="center" wrapText="1"/>
    </xf>
    <xf numFmtId="4" fontId="3" fillId="10" borderId="4" xfId="0" applyNumberFormat="1" applyFont="1" applyFill="1" applyBorder="1" applyAlignment="1">
      <alignment horizontal="right"/>
    </xf>
    <xf numFmtId="3" fontId="3" fillId="10" borderId="4" xfId="0" applyNumberFormat="1" applyFont="1" applyFill="1" applyBorder="1" applyAlignment="1">
      <alignment horizontal="right"/>
    </xf>
    <xf numFmtId="0" fontId="9" fillId="11" borderId="3" xfId="0" applyFont="1" applyFill="1" applyBorder="1" applyAlignment="1">
      <alignment horizontal="left" vertical="center" wrapText="1"/>
    </xf>
    <xf numFmtId="0" fontId="7" fillId="11" borderId="3" xfId="0" applyFont="1" applyFill="1" applyBorder="1" applyAlignment="1">
      <alignment horizontal="left" vertical="center" wrapText="1"/>
    </xf>
    <xf numFmtId="4" fontId="3" fillId="11" borderId="4" xfId="0" applyNumberFormat="1" applyFont="1" applyFill="1" applyBorder="1" applyAlignment="1">
      <alignment horizontal="right"/>
    </xf>
    <xf numFmtId="3" fontId="3" fillId="11" borderId="4" xfId="0" applyNumberFormat="1" applyFont="1" applyFill="1" applyBorder="1" applyAlignment="1">
      <alignment horizontal="right"/>
    </xf>
    <xf numFmtId="0" fontId="7" fillId="10" borderId="3" xfId="0" quotePrefix="1" applyFont="1" applyFill="1" applyBorder="1" applyAlignment="1">
      <alignment horizontal="left" vertical="center"/>
    </xf>
    <xf numFmtId="0" fontId="7" fillId="10" borderId="3" xfId="0" quotePrefix="1" applyFont="1" applyFill="1" applyBorder="1" applyAlignment="1">
      <alignment horizontal="left" vertical="center" wrapText="1"/>
    </xf>
    <xf numFmtId="0" fontId="7" fillId="11" borderId="3" xfId="0" quotePrefix="1" applyFont="1" applyFill="1" applyBorder="1" applyAlignment="1">
      <alignment horizontal="left" vertical="center"/>
    </xf>
    <xf numFmtId="0" fontId="7" fillId="11" borderId="3" xfId="0" quotePrefix="1" applyFont="1" applyFill="1" applyBorder="1" applyAlignment="1">
      <alignment horizontal="left" vertical="center" wrapText="1"/>
    </xf>
    <xf numFmtId="0" fontId="7" fillId="9" borderId="3" xfId="0" quotePrefix="1" applyFont="1" applyFill="1" applyBorder="1" applyAlignment="1">
      <alignment horizontal="left" vertical="center"/>
    </xf>
    <xf numFmtId="0" fontId="7" fillId="9" borderId="3" xfId="0" quotePrefix="1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4" fontId="6" fillId="2" borderId="4" xfId="0" applyNumberFormat="1" applyFont="1" applyFill="1" applyBorder="1" applyAlignment="1">
      <alignment horizontal="right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5" borderId="4" xfId="0" applyNumberFormat="1" applyFont="1" applyFill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33" fillId="2" borderId="3" xfId="0" quotePrefix="1" applyFont="1" applyFill="1" applyBorder="1" applyAlignment="1">
      <alignment vertical="center" wrapText="1"/>
    </xf>
    <xf numFmtId="0" fontId="33" fillId="2" borderId="3" xfId="0" quotePrefix="1" applyFont="1" applyFill="1" applyBorder="1" applyAlignment="1">
      <alignment horizontal="left" vertical="center" wrapText="1" indent="1"/>
    </xf>
    <xf numFmtId="0" fontId="21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7" fillId="0" borderId="3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10" fillId="0" borderId="0" xfId="0" applyFont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1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 readingOrder="1"/>
    </xf>
    <xf numFmtId="0" fontId="27" fillId="0" borderId="3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left" vertical="center" wrapText="1"/>
    </xf>
    <xf numFmtId="0" fontId="28" fillId="6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 wrapText="1" readingOrder="1"/>
    </xf>
    <xf numFmtId="0" fontId="21" fillId="0" borderId="3" xfId="0" applyFont="1" applyBorder="1" applyAlignment="1">
      <alignment horizontal="left" vertical="center" wrapText="1" readingOrder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8" fillId="7" borderId="3" xfId="0" applyFont="1" applyFill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top" wrapText="1"/>
    </xf>
    <xf numFmtId="0" fontId="28" fillId="5" borderId="3" xfId="0" applyFont="1" applyFill="1" applyBorder="1" applyAlignment="1">
      <alignment horizontal="left" vertical="center" wrapText="1"/>
    </xf>
    <xf numFmtId="0" fontId="28" fillId="8" borderId="3" xfId="0" applyFont="1" applyFill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workbookViewId="0">
      <selection activeCell="H14" sqref="H14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39" t="s">
        <v>19</v>
      </c>
      <c r="B3" s="139"/>
      <c r="C3" s="139"/>
      <c r="D3" s="139"/>
      <c r="E3" s="139"/>
      <c r="F3" s="139"/>
      <c r="G3" s="139"/>
      <c r="H3" s="139"/>
      <c r="I3" s="152"/>
      <c r="J3" s="15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39" t="s">
        <v>23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28</v>
      </c>
    </row>
    <row r="7" spans="1:10" ht="25.5" x14ac:dyDescent="0.25">
      <c r="A7" s="26"/>
      <c r="B7" s="27"/>
      <c r="C7" s="27"/>
      <c r="D7" s="28"/>
      <c r="E7" s="29"/>
      <c r="F7" s="3" t="s">
        <v>59</v>
      </c>
      <c r="G7" s="3" t="s">
        <v>60</v>
      </c>
      <c r="H7" s="3" t="s">
        <v>61</v>
      </c>
      <c r="I7" s="3" t="s">
        <v>62</v>
      </c>
      <c r="J7" s="3" t="s">
        <v>63</v>
      </c>
    </row>
    <row r="8" spans="1:10" x14ac:dyDescent="0.25">
      <c r="A8" s="144" t="s">
        <v>0</v>
      </c>
      <c r="B8" s="138"/>
      <c r="C8" s="138"/>
      <c r="D8" s="138"/>
      <c r="E8" s="153"/>
      <c r="F8" s="30">
        <f>F9+F10</f>
        <v>1600569</v>
      </c>
      <c r="G8" s="30">
        <f t="shared" ref="G8:J8" si="0">G9+G10</f>
        <v>1902716</v>
      </c>
      <c r="H8" s="30">
        <f t="shared" si="0"/>
        <v>2653983</v>
      </c>
      <c r="I8" s="30">
        <f t="shared" si="0"/>
        <v>2465150</v>
      </c>
      <c r="J8" s="30">
        <f t="shared" si="0"/>
        <v>2465150</v>
      </c>
    </row>
    <row r="9" spans="1:10" x14ac:dyDescent="0.25">
      <c r="A9" s="154" t="s">
        <v>29</v>
      </c>
      <c r="B9" s="155"/>
      <c r="C9" s="155"/>
      <c r="D9" s="155"/>
      <c r="E9" s="151"/>
      <c r="F9" s="31">
        <v>1596853</v>
      </c>
      <c r="G9" s="31">
        <v>1902716</v>
      </c>
      <c r="H9" s="31">
        <v>2653983</v>
      </c>
      <c r="I9" s="31">
        <v>2465150</v>
      </c>
      <c r="J9" s="31">
        <v>2465150</v>
      </c>
    </row>
    <row r="10" spans="1:10" x14ac:dyDescent="0.25">
      <c r="A10" s="150" t="s">
        <v>30</v>
      </c>
      <c r="B10" s="151"/>
      <c r="C10" s="151"/>
      <c r="D10" s="151"/>
      <c r="E10" s="151"/>
      <c r="F10" s="31">
        <v>3716</v>
      </c>
      <c r="G10" s="31">
        <v>0</v>
      </c>
      <c r="H10" s="31">
        <v>0</v>
      </c>
      <c r="I10" s="31">
        <v>0</v>
      </c>
      <c r="J10" s="31">
        <v>0</v>
      </c>
    </row>
    <row r="11" spans="1:10" x14ac:dyDescent="0.25">
      <c r="A11" s="34" t="s">
        <v>1</v>
      </c>
      <c r="B11" s="41"/>
      <c r="C11" s="41"/>
      <c r="D11" s="41"/>
      <c r="E11" s="41"/>
      <c r="F11" s="30">
        <f>F12+F13</f>
        <v>1481286</v>
      </c>
      <c r="G11" s="30">
        <f t="shared" ref="G11:J11" si="1">G12+G13</f>
        <v>1917281</v>
      </c>
      <c r="H11" s="30">
        <f t="shared" si="1"/>
        <v>2610983</v>
      </c>
      <c r="I11" s="30">
        <f t="shared" si="1"/>
        <v>2422150</v>
      </c>
      <c r="J11" s="30">
        <f t="shared" si="1"/>
        <v>2422150</v>
      </c>
    </row>
    <row r="12" spans="1:10" x14ac:dyDescent="0.25">
      <c r="A12" s="156" t="s">
        <v>31</v>
      </c>
      <c r="B12" s="155"/>
      <c r="C12" s="155"/>
      <c r="D12" s="155"/>
      <c r="E12" s="155"/>
      <c r="F12" s="31">
        <v>1305466</v>
      </c>
      <c r="G12" s="31">
        <v>1867235</v>
      </c>
      <c r="H12" s="31">
        <v>2515455</v>
      </c>
      <c r="I12" s="31">
        <v>2346622</v>
      </c>
      <c r="J12" s="42">
        <v>2346622</v>
      </c>
    </row>
    <row r="13" spans="1:10" x14ac:dyDescent="0.25">
      <c r="A13" s="150" t="s">
        <v>32</v>
      </c>
      <c r="B13" s="151"/>
      <c r="C13" s="151"/>
      <c r="D13" s="151"/>
      <c r="E13" s="151"/>
      <c r="F13" s="31">
        <v>175820</v>
      </c>
      <c r="G13" s="31">
        <v>50046</v>
      </c>
      <c r="H13" s="31">
        <v>95528</v>
      </c>
      <c r="I13" s="31">
        <v>75528</v>
      </c>
      <c r="J13" s="42">
        <v>75528</v>
      </c>
    </row>
    <row r="14" spans="1:10" x14ac:dyDescent="0.25">
      <c r="A14" s="137" t="s">
        <v>51</v>
      </c>
      <c r="B14" s="138"/>
      <c r="C14" s="138"/>
      <c r="D14" s="138"/>
      <c r="E14" s="138"/>
      <c r="F14" s="30">
        <f>F8-F11</f>
        <v>119283</v>
      </c>
      <c r="G14" s="30">
        <f t="shared" ref="G14:J14" si="2">G8-G11</f>
        <v>-14565</v>
      </c>
      <c r="H14" s="30">
        <f t="shared" si="2"/>
        <v>43000</v>
      </c>
      <c r="I14" s="30">
        <f t="shared" si="2"/>
        <v>43000</v>
      </c>
      <c r="J14" s="30">
        <f t="shared" si="2"/>
        <v>43000</v>
      </c>
    </row>
    <row r="15" spans="1:10" ht="18" x14ac:dyDescent="0.25">
      <c r="A15" s="4"/>
      <c r="B15" s="21"/>
      <c r="C15" s="21"/>
      <c r="D15" s="21"/>
      <c r="E15" s="21"/>
      <c r="F15" s="21"/>
      <c r="G15" s="21"/>
      <c r="H15" s="22"/>
      <c r="I15" s="22"/>
      <c r="J15" s="22"/>
    </row>
    <row r="16" spans="1:10" ht="15.75" x14ac:dyDescent="0.25">
      <c r="A16" s="139" t="s">
        <v>24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ht="18" x14ac:dyDescent="0.25">
      <c r="A17" s="4"/>
      <c r="B17" s="21"/>
      <c r="C17" s="21"/>
      <c r="D17" s="21"/>
      <c r="E17" s="21"/>
      <c r="F17" s="21"/>
      <c r="G17" s="21"/>
      <c r="H17" s="22"/>
      <c r="I17" s="22"/>
      <c r="J17" s="22"/>
    </row>
    <row r="18" spans="1:10" ht="25.5" x14ac:dyDescent="0.25">
      <c r="A18" s="26"/>
      <c r="B18" s="27"/>
      <c r="C18" s="27"/>
      <c r="D18" s="28"/>
      <c r="E18" s="29"/>
      <c r="F18" s="3" t="s">
        <v>59</v>
      </c>
      <c r="G18" s="3" t="s">
        <v>60</v>
      </c>
      <c r="H18" s="3" t="s">
        <v>61</v>
      </c>
      <c r="I18" s="3" t="s">
        <v>62</v>
      </c>
      <c r="J18" s="3" t="s">
        <v>63</v>
      </c>
    </row>
    <row r="19" spans="1:10" x14ac:dyDescent="0.25">
      <c r="A19" s="150" t="s">
        <v>33</v>
      </c>
      <c r="B19" s="151"/>
      <c r="C19" s="151"/>
      <c r="D19" s="151"/>
      <c r="E19" s="151"/>
      <c r="F19" s="31">
        <v>0</v>
      </c>
      <c r="G19" s="31">
        <v>0</v>
      </c>
      <c r="H19" s="31">
        <v>0</v>
      </c>
      <c r="I19" s="31">
        <v>0</v>
      </c>
      <c r="J19" s="42">
        <v>0</v>
      </c>
    </row>
    <row r="20" spans="1:10" x14ac:dyDescent="0.25">
      <c r="A20" s="150" t="s">
        <v>34</v>
      </c>
      <c r="B20" s="151"/>
      <c r="C20" s="151"/>
      <c r="D20" s="151"/>
      <c r="E20" s="151"/>
      <c r="F20" s="31">
        <v>42793</v>
      </c>
      <c r="G20" s="31">
        <v>43000</v>
      </c>
      <c r="H20" s="31">
        <v>43000</v>
      </c>
      <c r="I20" s="31">
        <v>43000</v>
      </c>
      <c r="J20" s="42">
        <v>43000</v>
      </c>
    </row>
    <row r="21" spans="1:10" x14ac:dyDescent="0.25">
      <c r="A21" s="137" t="s">
        <v>2</v>
      </c>
      <c r="B21" s="138"/>
      <c r="C21" s="138"/>
      <c r="D21" s="138"/>
      <c r="E21" s="138"/>
      <c r="F21" s="30">
        <f>F19-F20</f>
        <v>-42793</v>
      </c>
      <c r="G21" s="30">
        <f t="shared" ref="G21:J21" si="3">G19-G20</f>
        <v>-43000</v>
      </c>
      <c r="H21" s="30">
        <f t="shared" si="3"/>
        <v>-43000</v>
      </c>
      <c r="I21" s="30">
        <f t="shared" si="3"/>
        <v>-43000</v>
      </c>
      <c r="J21" s="30">
        <f t="shared" si="3"/>
        <v>-43000</v>
      </c>
    </row>
    <row r="22" spans="1:10" x14ac:dyDescent="0.25">
      <c r="A22" s="137" t="s">
        <v>52</v>
      </c>
      <c r="B22" s="138"/>
      <c r="C22" s="138"/>
      <c r="D22" s="138"/>
      <c r="E22" s="138"/>
      <c r="F22" s="30">
        <f>F14+F21</f>
        <v>76490</v>
      </c>
      <c r="G22" s="30">
        <f t="shared" ref="G22:J22" si="4">G14+G21</f>
        <v>-57565</v>
      </c>
      <c r="H22" s="30">
        <f t="shared" si="4"/>
        <v>0</v>
      </c>
      <c r="I22" s="30">
        <f t="shared" si="4"/>
        <v>0</v>
      </c>
      <c r="J22" s="30">
        <f t="shared" si="4"/>
        <v>0</v>
      </c>
    </row>
    <row r="23" spans="1:10" ht="18" x14ac:dyDescent="0.25">
      <c r="A23" s="20"/>
      <c r="B23" s="21"/>
      <c r="C23" s="21"/>
      <c r="D23" s="21"/>
      <c r="E23" s="21"/>
      <c r="F23" s="21"/>
      <c r="G23" s="21"/>
      <c r="H23" s="22"/>
      <c r="I23" s="22"/>
      <c r="J23" s="22"/>
    </row>
    <row r="24" spans="1:10" ht="15.75" x14ac:dyDescent="0.25">
      <c r="A24" s="139" t="s">
        <v>53</v>
      </c>
      <c r="B24" s="140"/>
      <c r="C24" s="140"/>
      <c r="D24" s="140"/>
      <c r="E24" s="140"/>
      <c r="F24" s="140"/>
      <c r="G24" s="140"/>
      <c r="H24" s="140"/>
      <c r="I24" s="140"/>
      <c r="J24" s="140"/>
    </row>
    <row r="25" spans="1:10" ht="15.75" x14ac:dyDescent="0.25">
      <c r="A25" s="39"/>
      <c r="B25" s="40"/>
      <c r="C25" s="40"/>
      <c r="D25" s="40"/>
      <c r="E25" s="40"/>
      <c r="F25" s="40"/>
      <c r="G25" s="40"/>
      <c r="H25" s="40"/>
      <c r="I25" s="40"/>
      <c r="J25" s="40"/>
    </row>
    <row r="26" spans="1:10" ht="25.5" x14ac:dyDescent="0.25">
      <c r="A26" s="26"/>
      <c r="B26" s="27"/>
      <c r="C26" s="27"/>
      <c r="D26" s="28"/>
      <c r="E26" s="29"/>
      <c r="F26" s="3" t="s">
        <v>59</v>
      </c>
      <c r="G26" s="3" t="s">
        <v>60</v>
      </c>
      <c r="H26" s="3" t="s">
        <v>61</v>
      </c>
      <c r="I26" s="3" t="s">
        <v>62</v>
      </c>
      <c r="J26" s="3" t="s">
        <v>63</v>
      </c>
    </row>
    <row r="27" spans="1:10" ht="15" customHeight="1" x14ac:dyDescent="0.25">
      <c r="A27" s="141" t="s">
        <v>54</v>
      </c>
      <c r="B27" s="142"/>
      <c r="C27" s="142"/>
      <c r="D27" s="142"/>
      <c r="E27" s="143"/>
      <c r="F27" s="43">
        <v>0</v>
      </c>
      <c r="G27" s="43">
        <v>0</v>
      </c>
      <c r="H27" s="43">
        <v>0</v>
      </c>
      <c r="I27" s="43">
        <v>0</v>
      </c>
      <c r="J27" s="44">
        <v>0</v>
      </c>
    </row>
    <row r="28" spans="1:10" ht="15" customHeight="1" x14ac:dyDescent="0.25">
      <c r="A28" s="137" t="s">
        <v>55</v>
      </c>
      <c r="B28" s="138"/>
      <c r="C28" s="138"/>
      <c r="D28" s="138"/>
      <c r="E28" s="138"/>
      <c r="F28" s="45">
        <f>F22+F27</f>
        <v>76490</v>
      </c>
      <c r="G28" s="45">
        <f t="shared" ref="G28:J28" si="5">G22+G27</f>
        <v>-57565</v>
      </c>
      <c r="H28" s="45">
        <f t="shared" si="5"/>
        <v>0</v>
      </c>
      <c r="I28" s="45">
        <f t="shared" si="5"/>
        <v>0</v>
      </c>
      <c r="J28" s="46">
        <f t="shared" si="5"/>
        <v>0</v>
      </c>
    </row>
    <row r="29" spans="1:10" ht="45" customHeight="1" x14ac:dyDescent="0.25">
      <c r="A29" s="144" t="s">
        <v>56</v>
      </c>
      <c r="B29" s="145"/>
      <c r="C29" s="145"/>
      <c r="D29" s="145"/>
      <c r="E29" s="146"/>
      <c r="F29" s="45">
        <f>F14+F21+F27-F28</f>
        <v>0</v>
      </c>
      <c r="G29" s="45">
        <f t="shared" ref="G29:J29" si="6">G14+G21+G27-G28</f>
        <v>0</v>
      </c>
      <c r="H29" s="45">
        <f t="shared" si="6"/>
        <v>0</v>
      </c>
      <c r="I29" s="45">
        <f t="shared" si="6"/>
        <v>0</v>
      </c>
      <c r="J29" s="46">
        <f t="shared" si="6"/>
        <v>0</v>
      </c>
    </row>
    <row r="30" spans="1:10" ht="15.75" x14ac:dyDescent="0.25">
      <c r="A30" s="47"/>
      <c r="B30" s="48"/>
      <c r="C30" s="48"/>
      <c r="D30" s="48"/>
      <c r="E30" s="48"/>
      <c r="F30" s="48"/>
      <c r="G30" s="48"/>
      <c r="H30" s="48"/>
      <c r="I30" s="48"/>
      <c r="J30" s="48"/>
    </row>
    <row r="31" spans="1:10" ht="15.75" x14ac:dyDescent="0.25">
      <c r="A31" s="147" t="s">
        <v>50</v>
      </c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 ht="18" x14ac:dyDescent="0.25">
      <c r="A32" s="49"/>
      <c r="B32" s="50"/>
      <c r="C32" s="50"/>
      <c r="D32" s="50"/>
      <c r="E32" s="50"/>
      <c r="F32" s="50"/>
      <c r="G32" s="50"/>
      <c r="H32" s="51"/>
      <c r="I32" s="51"/>
      <c r="J32" s="51"/>
    </row>
    <row r="33" spans="1:10" ht="25.5" x14ac:dyDescent="0.25">
      <c r="A33" s="52"/>
      <c r="B33" s="53"/>
      <c r="C33" s="53"/>
      <c r="D33" s="54"/>
      <c r="E33" s="55"/>
      <c r="F33" s="56" t="s">
        <v>59</v>
      </c>
      <c r="G33" s="56" t="s">
        <v>60</v>
      </c>
      <c r="H33" s="56" t="s">
        <v>61</v>
      </c>
      <c r="I33" s="56" t="s">
        <v>62</v>
      </c>
      <c r="J33" s="56" t="s">
        <v>63</v>
      </c>
    </row>
    <row r="34" spans="1:10" x14ac:dyDescent="0.25">
      <c r="A34" s="141" t="s">
        <v>54</v>
      </c>
      <c r="B34" s="142"/>
      <c r="C34" s="142"/>
      <c r="D34" s="142"/>
      <c r="E34" s="143"/>
      <c r="F34" s="43">
        <v>0</v>
      </c>
      <c r="G34" s="43">
        <f>F37</f>
        <v>0</v>
      </c>
      <c r="H34" s="43">
        <f>G37</f>
        <v>0</v>
      </c>
      <c r="I34" s="43">
        <f>H37</f>
        <v>0</v>
      </c>
      <c r="J34" s="44">
        <f>I37</f>
        <v>0</v>
      </c>
    </row>
    <row r="35" spans="1:10" ht="28.5" customHeight="1" x14ac:dyDescent="0.25">
      <c r="A35" s="141" t="s">
        <v>57</v>
      </c>
      <c r="B35" s="142"/>
      <c r="C35" s="142"/>
      <c r="D35" s="142"/>
      <c r="E35" s="143"/>
      <c r="F35" s="43">
        <v>0</v>
      </c>
      <c r="G35" s="43">
        <v>0</v>
      </c>
      <c r="H35" s="43">
        <v>0</v>
      </c>
      <c r="I35" s="43">
        <v>0</v>
      </c>
      <c r="J35" s="44">
        <v>0</v>
      </c>
    </row>
    <row r="36" spans="1:10" x14ac:dyDescent="0.25">
      <c r="A36" s="141" t="s">
        <v>58</v>
      </c>
      <c r="B36" s="148"/>
      <c r="C36" s="148"/>
      <c r="D36" s="148"/>
      <c r="E36" s="149"/>
      <c r="F36" s="43">
        <v>0</v>
      </c>
      <c r="G36" s="43">
        <v>0</v>
      </c>
      <c r="H36" s="43">
        <v>0</v>
      </c>
      <c r="I36" s="43">
        <v>0</v>
      </c>
      <c r="J36" s="44">
        <v>0</v>
      </c>
    </row>
    <row r="37" spans="1:10" ht="15" customHeight="1" x14ac:dyDescent="0.25">
      <c r="A37" s="137" t="s">
        <v>55</v>
      </c>
      <c r="B37" s="138"/>
      <c r="C37" s="138"/>
      <c r="D37" s="138"/>
      <c r="E37" s="138"/>
      <c r="F37" s="32">
        <f>F34-F35+F36</f>
        <v>0</v>
      </c>
      <c r="G37" s="32">
        <f t="shared" ref="G37:J37" si="7">G34-G35+G36</f>
        <v>0</v>
      </c>
      <c r="H37" s="32">
        <f t="shared" si="7"/>
        <v>0</v>
      </c>
      <c r="I37" s="32">
        <f t="shared" si="7"/>
        <v>0</v>
      </c>
      <c r="J37" s="57">
        <f t="shared" si="7"/>
        <v>0</v>
      </c>
    </row>
    <row r="38" spans="1:10" ht="17.25" customHeight="1" x14ac:dyDescent="0.25"/>
    <row r="39" spans="1:10" x14ac:dyDescent="0.25">
      <c r="A39" s="135"/>
      <c r="B39" s="136"/>
      <c r="C39" s="136"/>
      <c r="D39" s="136"/>
      <c r="E39" s="136"/>
      <c r="F39" s="136"/>
      <c r="G39" s="136"/>
      <c r="H39" s="136"/>
      <c r="I39" s="136"/>
      <c r="J39" s="136"/>
    </row>
    <row r="40" spans="1:10" ht="9" customHeight="1" x14ac:dyDescent="0.25"/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 tint="0.79998168889431442"/>
    <pageSetUpPr fitToPage="1"/>
  </sheetPr>
  <dimension ref="A1:I24"/>
  <sheetViews>
    <sheetView workbookViewId="0">
      <selection activeCell="E16" sqref="E16"/>
    </sheetView>
  </sheetViews>
  <sheetFormatPr defaultRowHeight="15" x14ac:dyDescent="0.25"/>
  <cols>
    <col min="1" max="1" width="7.42578125" style="59" bestFit="1" customWidth="1"/>
    <col min="2" max="2" width="8.42578125" style="59" bestFit="1" customWidth="1"/>
    <col min="3" max="3" width="16.140625" style="59" customWidth="1"/>
    <col min="4" max="4" width="30.28515625" style="59" bestFit="1" customWidth="1"/>
    <col min="5" max="5" width="23" style="59" customWidth="1"/>
    <col min="6" max="6" width="21.5703125" style="59" customWidth="1"/>
    <col min="7" max="7" width="20.28515625" style="59" customWidth="1"/>
    <col min="8" max="8" width="21.42578125" style="59" customWidth="1"/>
    <col min="9" max="9" width="21.28515625" style="59" customWidth="1"/>
  </cols>
  <sheetData>
    <row r="1" spans="1:9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18</v>
      </c>
      <c r="B3" s="160"/>
      <c r="C3" s="160"/>
      <c r="D3" s="160"/>
      <c r="E3" s="160"/>
      <c r="F3" s="160"/>
      <c r="G3" s="160"/>
      <c r="H3" s="160"/>
      <c r="I3" s="16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65" t="s">
        <v>112</v>
      </c>
      <c r="B5" s="166"/>
      <c r="C5" s="166"/>
      <c r="D5" s="167"/>
      <c r="E5" s="18" t="s">
        <v>59</v>
      </c>
      <c r="F5" s="19" t="s">
        <v>60</v>
      </c>
      <c r="G5" s="19" t="s">
        <v>65</v>
      </c>
      <c r="H5" s="19" t="s">
        <v>62</v>
      </c>
      <c r="I5" s="19" t="s">
        <v>66</v>
      </c>
    </row>
    <row r="6" spans="1:9" ht="26.25" customHeight="1" x14ac:dyDescent="0.25">
      <c r="A6" s="164" t="s">
        <v>111</v>
      </c>
      <c r="B6" s="164"/>
      <c r="C6" s="164"/>
      <c r="D6" s="164"/>
      <c r="E6" s="68">
        <f>E7</f>
        <v>0</v>
      </c>
      <c r="F6" s="68">
        <f t="shared" ref="F6:I8" si="0">F7</f>
        <v>0</v>
      </c>
      <c r="G6" s="68">
        <f t="shared" si="0"/>
        <v>0</v>
      </c>
      <c r="H6" s="68">
        <f t="shared" si="0"/>
        <v>0</v>
      </c>
      <c r="I6" s="68">
        <f t="shared" si="0"/>
        <v>0</v>
      </c>
    </row>
    <row r="7" spans="1:9" ht="15" customHeight="1" x14ac:dyDescent="0.25">
      <c r="A7" s="164" t="s">
        <v>113</v>
      </c>
      <c r="B7" s="164"/>
      <c r="C7" s="164"/>
      <c r="D7" s="164"/>
      <c r="E7" s="68">
        <f>E8</f>
        <v>0</v>
      </c>
      <c r="F7" s="68">
        <f t="shared" si="0"/>
        <v>0</v>
      </c>
      <c r="G7" s="68">
        <f t="shared" si="0"/>
        <v>0</v>
      </c>
      <c r="H7" s="68">
        <f t="shared" si="0"/>
        <v>0</v>
      </c>
      <c r="I7" s="68">
        <f t="shared" si="0"/>
        <v>0</v>
      </c>
    </row>
    <row r="8" spans="1:9" ht="15" customHeight="1" x14ac:dyDescent="0.25">
      <c r="A8" s="162" t="s">
        <v>151</v>
      </c>
      <c r="B8" s="162"/>
      <c r="C8" s="162"/>
      <c r="D8" s="162"/>
      <c r="E8" s="68">
        <f>E9</f>
        <v>0</v>
      </c>
      <c r="F8" s="68">
        <f t="shared" si="0"/>
        <v>0</v>
      </c>
      <c r="G8" s="68">
        <f t="shared" si="0"/>
        <v>0</v>
      </c>
      <c r="H8" s="68">
        <f t="shared" si="0"/>
        <v>0</v>
      </c>
      <c r="I8" s="68">
        <f t="shared" si="0"/>
        <v>0</v>
      </c>
    </row>
    <row r="9" spans="1:9" ht="15" customHeight="1" x14ac:dyDescent="0.25">
      <c r="A9" s="184" t="s">
        <v>156</v>
      </c>
      <c r="B9" s="184"/>
      <c r="C9" s="184"/>
      <c r="D9" s="184"/>
      <c r="E9" s="100">
        <f>E12+E21</f>
        <v>0</v>
      </c>
      <c r="F9" s="100">
        <f t="shared" ref="F9:I9" si="1">F12+F21</f>
        <v>0</v>
      </c>
      <c r="G9" s="100">
        <f t="shared" si="1"/>
        <v>0</v>
      </c>
      <c r="H9" s="100">
        <f t="shared" si="1"/>
        <v>0</v>
      </c>
      <c r="I9" s="100">
        <f t="shared" si="1"/>
        <v>0</v>
      </c>
    </row>
    <row r="10" spans="1:9" s="58" customFormat="1" ht="15" customHeight="1" x14ac:dyDescent="0.25">
      <c r="A10" s="168" t="s">
        <v>120</v>
      </c>
      <c r="B10" s="168"/>
      <c r="C10" s="168"/>
      <c r="D10" s="168"/>
      <c r="E10" s="91">
        <f>E13</f>
        <v>0</v>
      </c>
      <c r="F10" s="91">
        <f t="shared" ref="F10:I10" si="2">F13</f>
        <v>0</v>
      </c>
      <c r="G10" s="91">
        <f t="shared" si="2"/>
        <v>0</v>
      </c>
      <c r="H10" s="91">
        <f t="shared" si="2"/>
        <v>0</v>
      </c>
      <c r="I10" s="91">
        <f t="shared" si="2"/>
        <v>0</v>
      </c>
    </row>
    <row r="11" spans="1:9" ht="15" customHeight="1" x14ac:dyDescent="0.25">
      <c r="A11" s="163" t="s">
        <v>121</v>
      </c>
      <c r="B11" s="163"/>
      <c r="C11" s="163"/>
      <c r="D11" s="163"/>
      <c r="E11" s="91">
        <f>E22</f>
        <v>0</v>
      </c>
      <c r="F11" s="91">
        <f t="shared" ref="F11:I11" si="3">F22</f>
        <v>0</v>
      </c>
      <c r="G11" s="91">
        <f t="shared" si="3"/>
        <v>0</v>
      </c>
      <c r="H11" s="91">
        <f t="shared" si="3"/>
        <v>0</v>
      </c>
      <c r="I11" s="91">
        <f t="shared" si="3"/>
        <v>0</v>
      </c>
    </row>
    <row r="12" spans="1:9" ht="23.25" customHeight="1" x14ac:dyDescent="0.25">
      <c r="A12" s="162" t="s">
        <v>155</v>
      </c>
      <c r="B12" s="162"/>
      <c r="C12" s="162"/>
      <c r="D12" s="162"/>
      <c r="E12" s="96">
        <f>E13</f>
        <v>0</v>
      </c>
      <c r="F12" s="96">
        <f t="shared" ref="F12:I12" si="4">F13</f>
        <v>0</v>
      </c>
      <c r="G12" s="96">
        <f t="shared" si="4"/>
        <v>0</v>
      </c>
      <c r="H12" s="96">
        <f t="shared" si="4"/>
        <v>0</v>
      </c>
      <c r="I12" s="96">
        <f t="shared" si="4"/>
        <v>0</v>
      </c>
    </row>
    <row r="13" spans="1:9" ht="15" customHeight="1" x14ac:dyDescent="0.25">
      <c r="A13" s="163" t="s">
        <v>117</v>
      </c>
      <c r="B13" s="163"/>
      <c r="C13" s="163"/>
      <c r="D13" s="163"/>
      <c r="E13" s="91">
        <f>E14+E18</f>
        <v>0</v>
      </c>
      <c r="F13" s="91">
        <f t="shared" ref="F13:I13" si="5">F14+F18</f>
        <v>0</v>
      </c>
      <c r="G13" s="91">
        <f t="shared" si="5"/>
        <v>0</v>
      </c>
      <c r="H13" s="91">
        <f t="shared" si="5"/>
        <v>0</v>
      </c>
      <c r="I13" s="91">
        <f t="shared" si="5"/>
        <v>0</v>
      </c>
    </row>
    <row r="14" spans="1:9" ht="15" customHeight="1" x14ac:dyDescent="0.25">
      <c r="A14" s="89" t="s">
        <v>126</v>
      </c>
      <c r="B14" s="161" t="s">
        <v>10</v>
      </c>
      <c r="C14" s="161"/>
      <c r="D14" s="161"/>
      <c r="E14" s="65">
        <f>E15+E16+E17</f>
        <v>0</v>
      </c>
      <c r="F14" s="65">
        <f t="shared" ref="F14:I14" si="6">F15+F16+F17</f>
        <v>0</v>
      </c>
      <c r="G14" s="65">
        <f t="shared" si="6"/>
        <v>0</v>
      </c>
      <c r="H14" s="65">
        <f t="shared" si="6"/>
        <v>0</v>
      </c>
      <c r="I14" s="65">
        <f t="shared" si="6"/>
        <v>0</v>
      </c>
    </row>
    <row r="15" spans="1:9" ht="15" customHeight="1" x14ac:dyDescent="0.25">
      <c r="A15" s="89" t="s">
        <v>127</v>
      </c>
      <c r="B15" s="161" t="s">
        <v>11</v>
      </c>
      <c r="C15" s="161"/>
      <c r="D15" s="161"/>
      <c r="E15" s="65"/>
      <c r="F15" s="65"/>
      <c r="G15" s="65"/>
      <c r="H15" s="65"/>
      <c r="I15" s="67"/>
    </row>
    <row r="16" spans="1:9" ht="15" customHeight="1" x14ac:dyDescent="0.25">
      <c r="A16" s="94" t="s">
        <v>128</v>
      </c>
      <c r="B16" s="182" t="s">
        <v>20</v>
      </c>
      <c r="C16" s="182"/>
      <c r="D16" s="182"/>
      <c r="E16" s="65"/>
      <c r="F16" s="65"/>
      <c r="G16" s="65"/>
      <c r="H16" s="65"/>
      <c r="I16" s="67"/>
    </row>
    <row r="17" spans="1:9" ht="15" customHeight="1" x14ac:dyDescent="0.25">
      <c r="A17" s="94" t="s">
        <v>129</v>
      </c>
      <c r="B17" s="182" t="s">
        <v>130</v>
      </c>
      <c r="C17" s="182"/>
      <c r="D17" s="182"/>
      <c r="E17" s="65"/>
      <c r="F17" s="65"/>
      <c r="G17" s="65"/>
      <c r="H17" s="65"/>
      <c r="I17" s="65"/>
    </row>
    <row r="18" spans="1:9" ht="15" customHeight="1" x14ac:dyDescent="0.25">
      <c r="A18" s="94" t="s">
        <v>132</v>
      </c>
      <c r="B18" s="182" t="s">
        <v>12</v>
      </c>
      <c r="C18" s="182"/>
      <c r="D18" s="182"/>
      <c r="E18" s="65">
        <f>E20+E19</f>
        <v>0</v>
      </c>
      <c r="F18" s="65">
        <f t="shared" ref="F18:I18" si="7">F20+F19</f>
        <v>0</v>
      </c>
      <c r="G18" s="65">
        <f t="shared" si="7"/>
        <v>0</v>
      </c>
      <c r="H18" s="65">
        <f t="shared" si="7"/>
        <v>0</v>
      </c>
      <c r="I18" s="65">
        <f t="shared" si="7"/>
        <v>0</v>
      </c>
    </row>
    <row r="19" spans="1:9" ht="15" customHeight="1" x14ac:dyDescent="0.25">
      <c r="A19" s="101">
        <v>41</v>
      </c>
      <c r="B19" s="185" t="s">
        <v>13</v>
      </c>
      <c r="C19" s="186"/>
      <c r="D19" s="187"/>
      <c r="E19" s="65"/>
      <c r="F19" s="65"/>
      <c r="G19" s="65"/>
      <c r="H19" s="65"/>
      <c r="I19" s="65"/>
    </row>
    <row r="20" spans="1:9" ht="15" customHeight="1" x14ac:dyDescent="0.25">
      <c r="A20" s="94" t="s">
        <v>133</v>
      </c>
      <c r="B20" s="182" t="s">
        <v>137</v>
      </c>
      <c r="C20" s="182"/>
      <c r="D20" s="182"/>
      <c r="E20" s="65"/>
      <c r="F20" s="65"/>
      <c r="G20" s="65"/>
      <c r="H20" s="65"/>
      <c r="I20" s="67"/>
    </row>
    <row r="21" spans="1:9" ht="25.5" customHeight="1" x14ac:dyDescent="0.25">
      <c r="A21" s="171" t="s">
        <v>157</v>
      </c>
      <c r="B21" s="171"/>
      <c r="C21" s="171"/>
      <c r="D21" s="171"/>
      <c r="E21" s="68">
        <f>E22</f>
        <v>0</v>
      </c>
      <c r="F21" s="68">
        <f t="shared" ref="F21:I22" si="8">F22</f>
        <v>0</v>
      </c>
      <c r="G21" s="68">
        <f t="shared" si="8"/>
        <v>0</v>
      </c>
      <c r="H21" s="68">
        <f t="shared" si="8"/>
        <v>0</v>
      </c>
      <c r="I21" s="68">
        <f t="shared" si="8"/>
        <v>0</v>
      </c>
    </row>
    <row r="22" spans="1:9" ht="15" customHeight="1" x14ac:dyDescent="0.25">
      <c r="A22" s="172" t="s">
        <v>140</v>
      </c>
      <c r="B22" s="172"/>
      <c r="C22" s="172"/>
      <c r="D22" s="172"/>
      <c r="E22" s="92">
        <f>E23</f>
        <v>0</v>
      </c>
      <c r="F22" s="92">
        <f t="shared" si="8"/>
        <v>0</v>
      </c>
      <c r="G22" s="92">
        <f t="shared" si="8"/>
        <v>0</v>
      </c>
      <c r="H22" s="92">
        <f t="shared" si="8"/>
        <v>0</v>
      </c>
      <c r="I22" s="92">
        <f t="shared" si="8"/>
        <v>0</v>
      </c>
    </row>
    <row r="23" spans="1:9" ht="15" customHeight="1" x14ac:dyDescent="0.25">
      <c r="A23" s="89" t="s">
        <v>126</v>
      </c>
      <c r="B23" s="161" t="s">
        <v>10</v>
      </c>
      <c r="C23" s="161"/>
      <c r="D23" s="161"/>
      <c r="E23" s="78">
        <f>E24</f>
        <v>0</v>
      </c>
      <c r="F23" s="78">
        <f t="shared" ref="F23:I23" si="9">F24</f>
        <v>0</v>
      </c>
      <c r="G23" s="78">
        <f t="shared" si="9"/>
        <v>0</v>
      </c>
      <c r="H23" s="78">
        <f t="shared" si="9"/>
        <v>0</v>
      </c>
      <c r="I23" s="78">
        <f t="shared" si="9"/>
        <v>0</v>
      </c>
    </row>
    <row r="24" spans="1:9" ht="15" customHeight="1" x14ac:dyDescent="0.25">
      <c r="A24" s="94" t="s">
        <v>128</v>
      </c>
      <c r="B24" s="182" t="s">
        <v>20</v>
      </c>
      <c r="C24" s="182"/>
      <c r="D24" s="182"/>
      <c r="E24" s="78"/>
      <c r="F24" s="78"/>
      <c r="G24" s="78"/>
      <c r="H24" s="78"/>
      <c r="I24" s="78"/>
    </row>
  </sheetData>
  <mergeCells count="22">
    <mergeCell ref="B24:D24"/>
    <mergeCell ref="A13:D13"/>
    <mergeCell ref="B14:D14"/>
    <mergeCell ref="B15:D15"/>
    <mergeCell ref="B16:D16"/>
    <mergeCell ref="B17:D17"/>
    <mergeCell ref="B18:D18"/>
    <mergeCell ref="B19:D19"/>
    <mergeCell ref="B20:D20"/>
    <mergeCell ref="A21:D21"/>
    <mergeCell ref="A22:D22"/>
    <mergeCell ref="B23:D23"/>
    <mergeCell ref="A9:D9"/>
    <mergeCell ref="A10:D10"/>
    <mergeCell ref="A11:D11"/>
    <mergeCell ref="A12:D12"/>
    <mergeCell ref="A1:I1"/>
    <mergeCell ref="A3:I3"/>
    <mergeCell ref="A5:D5"/>
    <mergeCell ref="A6:D6"/>
    <mergeCell ref="A7:D7"/>
    <mergeCell ref="A8:D8"/>
  </mergeCells>
  <pageMargins left="0.7" right="0.7" top="0.75" bottom="0.75" header="0.3" footer="0.3"/>
  <pageSetup paperSize="9" scale="7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4"/>
  <sheetViews>
    <sheetView topLeftCell="A26" workbookViewId="0">
      <selection activeCell="A151" sqref="A151:XFD15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9.5703125" customWidth="1"/>
    <col min="4" max="6" width="34.28515625" customWidth="1"/>
    <col min="7" max="8" width="25.28515625" customWidth="1"/>
  </cols>
  <sheetData>
    <row r="1" spans="1:8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9" t="s">
        <v>19</v>
      </c>
      <c r="B3" s="139"/>
      <c r="C3" s="139"/>
      <c r="D3" s="139"/>
      <c r="E3" s="139"/>
      <c r="F3" s="139"/>
      <c r="G3" s="139"/>
      <c r="H3" s="13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9" t="s">
        <v>4</v>
      </c>
      <c r="B5" s="139"/>
      <c r="C5" s="139"/>
      <c r="D5" s="139"/>
      <c r="E5" s="139"/>
      <c r="F5" s="139"/>
      <c r="G5" s="139"/>
      <c r="H5" s="13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139" t="s">
        <v>35</v>
      </c>
      <c r="B7" s="139"/>
      <c r="C7" s="139"/>
      <c r="D7" s="139"/>
      <c r="E7" s="139"/>
      <c r="F7" s="139"/>
      <c r="G7" s="139"/>
      <c r="H7" s="13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19" t="s">
        <v>5</v>
      </c>
      <c r="B9" s="18" t="s">
        <v>6</v>
      </c>
      <c r="C9" s="18" t="s">
        <v>3</v>
      </c>
      <c r="D9" s="18" t="s">
        <v>59</v>
      </c>
      <c r="E9" s="19" t="s">
        <v>60</v>
      </c>
      <c r="F9" s="19" t="s">
        <v>61</v>
      </c>
      <c r="G9" s="19" t="s">
        <v>62</v>
      </c>
      <c r="H9" s="19" t="s">
        <v>63</v>
      </c>
    </row>
    <row r="10" spans="1:8" x14ac:dyDescent="0.25">
      <c r="A10" s="86"/>
      <c r="B10" s="87"/>
      <c r="C10" s="76" t="s">
        <v>0</v>
      </c>
      <c r="D10" s="123">
        <f>D11+D37</f>
        <v>1600569.22</v>
      </c>
      <c r="E10" s="123">
        <f t="shared" ref="E10:H10" si="0">E11+E37</f>
        <v>1902716</v>
      </c>
      <c r="F10" s="123">
        <f t="shared" si="0"/>
        <v>2653983</v>
      </c>
      <c r="G10" s="123">
        <f t="shared" si="0"/>
        <v>2465150</v>
      </c>
      <c r="H10" s="123">
        <f t="shared" si="0"/>
        <v>2465150</v>
      </c>
    </row>
    <row r="11" spans="1:8" ht="15.75" customHeight="1" x14ac:dyDescent="0.25">
      <c r="A11" s="11">
        <v>6</v>
      </c>
      <c r="B11" s="11"/>
      <c r="C11" s="11" t="s">
        <v>7</v>
      </c>
      <c r="D11" s="102">
        <f>D12+D20+D31</f>
        <v>1596852.98</v>
      </c>
      <c r="E11" s="8">
        <f t="shared" ref="E11:H11" si="1">E12+E20+E31</f>
        <v>1902716</v>
      </c>
      <c r="F11" s="8">
        <f t="shared" si="1"/>
        <v>2653983</v>
      </c>
      <c r="G11" s="8">
        <f t="shared" si="1"/>
        <v>2465150</v>
      </c>
      <c r="H11" s="8">
        <f t="shared" si="1"/>
        <v>2465150</v>
      </c>
    </row>
    <row r="12" spans="1:8" ht="25.5" x14ac:dyDescent="0.25">
      <c r="A12" s="103"/>
      <c r="B12" s="104">
        <v>63</v>
      </c>
      <c r="C12" s="104" t="s">
        <v>26</v>
      </c>
      <c r="D12" s="105">
        <f>D13+D17</f>
        <v>249627.96</v>
      </c>
      <c r="E12" s="106">
        <f t="shared" ref="E12:H12" si="2">E13+E17</f>
        <v>100000</v>
      </c>
      <c r="F12" s="106">
        <f t="shared" si="2"/>
        <v>175265</v>
      </c>
      <c r="G12" s="106">
        <f t="shared" si="2"/>
        <v>175265</v>
      </c>
      <c r="H12" s="106">
        <f t="shared" si="2"/>
        <v>175265</v>
      </c>
    </row>
    <row r="13" spans="1:8" ht="25.5" x14ac:dyDescent="0.25">
      <c r="A13" s="107"/>
      <c r="B13" s="108">
        <v>636</v>
      </c>
      <c r="C13" s="108" t="s">
        <v>158</v>
      </c>
      <c r="D13" s="109">
        <f>D14</f>
        <v>61.83</v>
      </c>
      <c r="E13" s="110">
        <f t="shared" ref="E13:H13" si="3">E14</f>
        <v>100000</v>
      </c>
      <c r="F13" s="110">
        <f t="shared" si="3"/>
        <v>175265</v>
      </c>
      <c r="G13" s="110">
        <f t="shared" si="3"/>
        <v>175265</v>
      </c>
      <c r="H13" s="110">
        <f t="shared" si="3"/>
        <v>175265</v>
      </c>
    </row>
    <row r="14" spans="1:8" ht="38.25" x14ac:dyDescent="0.25">
      <c r="A14" s="111"/>
      <c r="B14" s="112">
        <v>6361</v>
      </c>
      <c r="C14" s="112" t="s">
        <v>159</v>
      </c>
      <c r="D14" s="113">
        <f>D16</f>
        <v>61.83</v>
      </c>
      <c r="E14" s="114">
        <f>E16</f>
        <v>100000</v>
      </c>
      <c r="F14" s="114">
        <f>F16+F15</f>
        <v>175265</v>
      </c>
      <c r="G14" s="114">
        <f t="shared" ref="G14:H14" si="4">G16+G15</f>
        <v>175265</v>
      </c>
      <c r="H14" s="114">
        <f t="shared" si="4"/>
        <v>175265</v>
      </c>
    </row>
    <row r="15" spans="1:8" ht="51" x14ac:dyDescent="0.25">
      <c r="A15" s="129"/>
      <c r="B15" s="130">
        <v>63612</v>
      </c>
      <c r="C15" s="130" t="s">
        <v>305</v>
      </c>
      <c r="D15" s="131"/>
      <c r="E15" s="132"/>
      <c r="F15" s="132">
        <v>25265</v>
      </c>
      <c r="G15" s="132">
        <v>25265</v>
      </c>
      <c r="H15" s="132">
        <v>25265</v>
      </c>
    </row>
    <row r="16" spans="1:8" ht="38.25" x14ac:dyDescent="0.25">
      <c r="A16" s="11"/>
      <c r="B16" s="15">
        <v>63613</v>
      </c>
      <c r="C16" s="15" t="s">
        <v>160</v>
      </c>
      <c r="D16" s="102">
        <v>61.83</v>
      </c>
      <c r="E16" s="9">
        <v>100000</v>
      </c>
      <c r="F16" s="9">
        <v>150000</v>
      </c>
      <c r="G16" s="9">
        <v>150000</v>
      </c>
      <c r="H16" s="9">
        <v>150000</v>
      </c>
    </row>
    <row r="17" spans="1:8" ht="25.5" x14ac:dyDescent="0.25">
      <c r="A17" s="107"/>
      <c r="B17" s="108">
        <v>638</v>
      </c>
      <c r="C17" s="108" t="s">
        <v>161</v>
      </c>
      <c r="D17" s="109">
        <f>D18</f>
        <v>249566.13</v>
      </c>
      <c r="E17" s="110">
        <f t="shared" ref="E17:H18" si="5">E18</f>
        <v>0</v>
      </c>
      <c r="F17" s="110">
        <f t="shared" si="5"/>
        <v>0</v>
      </c>
      <c r="G17" s="110">
        <f t="shared" si="5"/>
        <v>0</v>
      </c>
      <c r="H17" s="110">
        <f t="shared" si="5"/>
        <v>0</v>
      </c>
    </row>
    <row r="18" spans="1:8" ht="38.25" x14ac:dyDescent="0.25">
      <c r="A18" s="111"/>
      <c r="B18" s="112">
        <v>6381</v>
      </c>
      <c r="C18" s="112" t="s">
        <v>162</v>
      </c>
      <c r="D18" s="113">
        <f>D19</f>
        <v>249566.13</v>
      </c>
      <c r="E18" s="114">
        <f t="shared" si="5"/>
        <v>0</v>
      </c>
      <c r="F18" s="114">
        <f t="shared" si="5"/>
        <v>0</v>
      </c>
      <c r="G18" s="114">
        <f t="shared" si="5"/>
        <v>0</v>
      </c>
      <c r="H18" s="114">
        <f t="shared" si="5"/>
        <v>0</v>
      </c>
    </row>
    <row r="19" spans="1:8" ht="38.25" x14ac:dyDescent="0.25">
      <c r="A19" s="11"/>
      <c r="B19" s="15">
        <v>63811</v>
      </c>
      <c r="C19" s="15" t="s">
        <v>162</v>
      </c>
      <c r="D19" s="102">
        <v>249566.13</v>
      </c>
      <c r="E19" s="9"/>
      <c r="F19" s="9"/>
      <c r="G19" s="9"/>
      <c r="H19" s="9"/>
    </row>
    <row r="20" spans="1:8" x14ac:dyDescent="0.25">
      <c r="A20" s="103"/>
      <c r="B20" s="104">
        <v>66</v>
      </c>
      <c r="C20" s="104" t="s">
        <v>163</v>
      </c>
      <c r="D20" s="105">
        <f>D21+D26</f>
        <v>132860.86000000002</v>
      </c>
      <c r="E20" s="106">
        <f t="shared" ref="E20:H20" si="6">E21+E26</f>
        <v>175291</v>
      </c>
      <c r="F20" s="106">
        <f t="shared" si="6"/>
        <v>189753</v>
      </c>
      <c r="G20" s="106">
        <f t="shared" si="6"/>
        <v>170151</v>
      </c>
      <c r="H20" s="106">
        <f t="shared" si="6"/>
        <v>170151</v>
      </c>
    </row>
    <row r="21" spans="1:8" ht="51" x14ac:dyDescent="0.25">
      <c r="A21" s="107"/>
      <c r="B21" s="108">
        <v>661</v>
      </c>
      <c r="C21" s="108" t="s">
        <v>164</v>
      </c>
      <c r="D21" s="109">
        <f>D22+D24</f>
        <v>131469.35</v>
      </c>
      <c r="E21" s="110">
        <f t="shared" ref="E21:H21" si="7">E22+E24</f>
        <v>148964</v>
      </c>
      <c r="F21" s="110">
        <f t="shared" si="7"/>
        <v>188426</v>
      </c>
      <c r="G21" s="110">
        <f t="shared" si="7"/>
        <v>168824</v>
      </c>
      <c r="H21" s="110">
        <f t="shared" si="7"/>
        <v>168824</v>
      </c>
    </row>
    <row r="22" spans="1:8" x14ac:dyDescent="0.25">
      <c r="A22" s="111"/>
      <c r="B22" s="112">
        <v>6614</v>
      </c>
      <c r="C22" s="112" t="s">
        <v>165</v>
      </c>
      <c r="D22" s="113">
        <f>D23</f>
        <v>20596.310000000001</v>
      </c>
      <c r="E22" s="114">
        <f t="shared" ref="E22:H22" si="8">E23</f>
        <v>29792.799999999999</v>
      </c>
      <c r="F22" s="114">
        <f t="shared" si="8"/>
        <v>37685</v>
      </c>
      <c r="G22" s="114">
        <f t="shared" si="8"/>
        <v>33765</v>
      </c>
      <c r="H22" s="114">
        <f t="shared" si="8"/>
        <v>33765</v>
      </c>
    </row>
    <row r="23" spans="1:8" x14ac:dyDescent="0.25">
      <c r="A23" s="11"/>
      <c r="B23" s="15">
        <v>66142</v>
      </c>
      <c r="C23" s="15" t="s">
        <v>165</v>
      </c>
      <c r="D23" s="102">
        <v>20596.310000000001</v>
      </c>
      <c r="E23" s="9">
        <v>29792.799999999999</v>
      </c>
      <c r="F23" s="9">
        <v>37685</v>
      </c>
      <c r="G23" s="9">
        <v>33765</v>
      </c>
      <c r="H23" s="9">
        <v>33765</v>
      </c>
    </row>
    <row r="24" spans="1:8" ht="25.5" x14ac:dyDescent="0.25">
      <c r="A24" s="111"/>
      <c r="B24" s="112">
        <v>6615</v>
      </c>
      <c r="C24" s="112" t="s">
        <v>166</v>
      </c>
      <c r="D24" s="113">
        <f>D25</f>
        <v>110873.04</v>
      </c>
      <c r="E24" s="114">
        <f t="shared" ref="E24:H24" si="9">E25</f>
        <v>119171.2</v>
      </c>
      <c r="F24" s="114">
        <f t="shared" si="9"/>
        <v>150741</v>
      </c>
      <c r="G24" s="114">
        <f t="shared" si="9"/>
        <v>135059</v>
      </c>
      <c r="H24" s="114">
        <f t="shared" si="9"/>
        <v>135059</v>
      </c>
    </row>
    <row r="25" spans="1:8" ht="25.5" x14ac:dyDescent="0.25">
      <c r="A25" s="11"/>
      <c r="B25" s="15">
        <v>66151</v>
      </c>
      <c r="C25" s="15" t="s">
        <v>166</v>
      </c>
      <c r="D25" s="102">
        <v>110873.04</v>
      </c>
      <c r="E25" s="9">
        <v>119171.2</v>
      </c>
      <c r="F25" s="9">
        <v>150741</v>
      </c>
      <c r="G25" s="9">
        <v>135059</v>
      </c>
      <c r="H25" s="9">
        <v>135059</v>
      </c>
    </row>
    <row r="26" spans="1:8" ht="25.5" x14ac:dyDescent="0.25">
      <c r="A26" s="107"/>
      <c r="B26" s="108">
        <v>663</v>
      </c>
      <c r="C26" s="108" t="s">
        <v>167</v>
      </c>
      <c r="D26" s="109">
        <f>D27+D29</f>
        <v>1391.51</v>
      </c>
      <c r="E26" s="110">
        <f t="shared" ref="E26:H26" si="10">E27+E29</f>
        <v>26327</v>
      </c>
      <c r="F26" s="110">
        <f t="shared" si="10"/>
        <v>1327</v>
      </c>
      <c r="G26" s="110">
        <f t="shared" si="10"/>
        <v>1327</v>
      </c>
      <c r="H26" s="110">
        <f t="shared" si="10"/>
        <v>1327</v>
      </c>
    </row>
    <row r="27" spans="1:8" x14ac:dyDescent="0.25">
      <c r="A27" s="111"/>
      <c r="B27" s="112">
        <v>6631</v>
      </c>
      <c r="C27" s="112" t="s">
        <v>168</v>
      </c>
      <c r="D27" s="113">
        <f>D28</f>
        <v>1391.51</v>
      </c>
      <c r="E27" s="114">
        <f t="shared" ref="E27:H27" si="11">E28</f>
        <v>26327</v>
      </c>
      <c r="F27" s="114">
        <f t="shared" si="11"/>
        <v>1327</v>
      </c>
      <c r="G27" s="114">
        <f t="shared" si="11"/>
        <v>1327</v>
      </c>
      <c r="H27" s="114">
        <f t="shared" si="11"/>
        <v>1327</v>
      </c>
    </row>
    <row r="28" spans="1:8" ht="25.5" x14ac:dyDescent="0.25">
      <c r="A28" s="11"/>
      <c r="B28" s="15">
        <v>66312</v>
      </c>
      <c r="C28" s="15" t="s">
        <v>169</v>
      </c>
      <c r="D28" s="102">
        <v>1391.51</v>
      </c>
      <c r="E28" s="9">
        <v>26327</v>
      </c>
      <c r="F28" s="9">
        <v>1327</v>
      </c>
      <c r="G28" s="9">
        <v>1327</v>
      </c>
      <c r="H28" s="9">
        <v>1327</v>
      </c>
    </row>
    <row r="29" spans="1:8" x14ac:dyDescent="0.25">
      <c r="A29" s="111"/>
      <c r="B29" s="112">
        <v>6632</v>
      </c>
      <c r="C29" s="112" t="s">
        <v>170</v>
      </c>
      <c r="D29" s="113">
        <f>D30</f>
        <v>0</v>
      </c>
      <c r="E29" s="114">
        <f t="shared" ref="E29:H29" si="12">E30</f>
        <v>0</v>
      </c>
      <c r="F29" s="114">
        <f t="shared" si="12"/>
        <v>0</v>
      </c>
      <c r="G29" s="114">
        <f t="shared" si="12"/>
        <v>0</v>
      </c>
      <c r="H29" s="114">
        <f t="shared" si="12"/>
        <v>0</v>
      </c>
    </row>
    <row r="30" spans="1:8" ht="25.5" x14ac:dyDescent="0.25">
      <c r="A30" s="11"/>
      <c r="B30" s="15">
        <v>66322</v>
      </c>
      <c r="C30" s="15" t="s">
        <v>171</v>
      </c>
      <c r="D30" s="102">
        <v>0</v>
      </c>
      <c r="E30" s="9"/>
      <c r="F30" s="9"/>
      <c r="G30" s="9"/>
      <c r="H30" s="9"/>
    </row>
    <row r="31" spans="1:8" x14ac:dyDescent="0.25">
      <c r="A31" s="103"/>
      <c r="B31" s="104">
        <v>67</v>
      </c>
      <c r="C31" s="104" t="s">
        <v>172</v>
      </c>
      <c r="D31" s="105">
        <f>D32</f>
        <v>1214364.1599999999</v>
      </c>
      <c r="E31" s="106">
        <f t="shared" ref="E31:H32" si="13">E32</f>
        <v>1627425</v>
      </c>
      <c r="F31" s="106">
        <f t="shared" si="13"/>
        <v>2288965</v>
      </c>
      <c r="G31" s="106">
        <f t="shared" si="13"/>
        <v>2119734</v>
      </c>
      <c r="H31" s="106">
        <f t="shared" si="13"/>
        <v>2119734</v>
      </c>
    </row>
    <row r="32" spans="1:8" ht="38.25" x14ac:dyDescent="0.25">
      <c r="A32" s="107"/>
      <c r="B32" s="108">
        <v>671</v>
      </c>
      <c r="C32" s="108" t="s">
        <v>173</v>
      </c>
      <c r="D32" s="109">
        <f>D33</f>
        <v>1214364.1599999999</v>
      </c>
      <c r="E32" s="110">
        <f t="shared" si="13"/>
        <v>1627425</v>
      </c>
      <c r="F32" s="110">
        <f t="shared" si="13"/>
        <v>2288965</v>
      </c>
      <c r="G32" s="110">
        <f t="shared" si="13"/>
        <v>2119734</v>
      </c>
      <c r="H32" s="110">
        <f t="shared" si="13"/>
        <v>2119734</v>
      </c>
    </row>
    <row r="33" spans="1:8" ht="25.5" x14ac:dyDescent="0.25">
      <c r="A33" s="111"/>
      <c r="B33" s="112">
        <v>6711</v>
      </c>
      <c r="C33" s="112" t="s">
        <v>174</v>
      </c>
      <c r="D33" s="113">
        <f>SUM(D34:D36)</f>
        <v>1214364.1599999999</v>
      </c>
      <c r="E33" s="114">
        <f t="shared" ref="E33:H33" si="14">SUM(E34:E36)</f>
        <v>1627425</v>
      </c>
      <c r="F33" s="114">
        <f t="shared" si="14"/>
        <v>2288965</v>
      </c>
      <c r="G33" s="114">
        <f t="shared" si="14"/>
        <v>2119734</v>
      </c>
      <c r="H33" s="114">
        <f t="shared" si="14"/>
        <v>2119734</v>
      </c>
    </row>
    <row r="34" spans="1:8" ht="25.5" x14ac:dyDescent="0.25">
      <c r="A34" s="11"/>
      <c r="B34" s="15">
        <v>67111</v>
      </c>
      <c r="C34" s="15" t="s">
        <v>175</v>
      </c>
      <c r="D34" s="102">
        <v>986862</v>
      </c>
      <c r="E34" s="9">
        <v>1036205</v>
      </c>
      <c r="F34" s="9">
        <v>1036205</v>
      </c>
      <c r="G34" s="9">
        <v>1036205</v>
      </c>
      <c r="H34" s="9">
        <v>1036205</v>
      </c>
    </row>
    <row r="35" spans="1:8" ht="25.5" x14ac:dyDescent="0.25">
      <c r="A35" s="11"/>
      <c r="B35" s="15" t="s">
        <v>176</v>
      </c>
      <c r="C35" s="15" t="s">
        <v>177</v>
      </c>
      <c r="D35" s="102">
        <v>133485.23000000001</v>
      </c>
      <c r="E35" s="9">
        <v>580595</v>
      </c>
      <c r="F35" s="9">
        <v>1252760</v>
      </c>
      <c r="G35" s="9">
        <v>1083529</v>
      </c>
      <c r="H35" s="9">
        <v>1083529</v>
      </c>
    </row>
    <row r="36" spans="1:8" ht="25.5" x14ac:dyDescent="0.25">
      <c r="A36" s="11"/>
      <c r="B36" s="15" t="s">
        <v>176</v>
      </c>
      <c r="C36" s="15" t="s">
        <v>178</v>
      </c>
      <c r="D36" s="102">
        <v>94016.93</v>
      </c>
      <c r="E36" s="9">
        <v>10625</v>
      </c>
      <c r="F36" s="9"/>
      <c r="G36" s="9"/>
      <c r="H36" s="9"/>
    </row>
    <row r="37" spans="1:8" ht="25.5" x14ac:dyDescent="0.25">
      <c r="A37" s="14">
        <v>7</v>
      </c>
      <c r="B37" s="14"/>
      <c r="C37" s="23" t="s">
        <v>8</v>
      </c>
      <c r="D37" s="102">
        <f>D38</f>
        <v>3716.24</v>
      </c>
      <c r="E37" s="9"/>
      <c r="F37" s="9"/>
      <c r="G37" s="9"/>
      <c r="H37" s="9"/>
    </row>
    <row r="38" spans="1:8" ht="25.5" x14ac:dyDescent="0.25">
      <c r="A38" s="15"/>
      <c r="B38" s="15">
        <v>72</v>
      </c>
      <c r="C38" s="24" t="s">
        <v>25</v>
      </c>
      <c r="D38" s="102">
        <v>3716.24</v>
      </c>
      <c r="E38" s="9"/>
      <c r="F38" s="9"/>
      <c r="G38" s="9"/>
      <c r="H38" s="10"/>
    </row>
    <row r="41" spans="1:8" ht="15.75" x14ac:dyDescent="0.25">
      <c r="A41" s="139" t="s">
        <v>36</v>
      </c>
      <c r="B41" s="139"/>
      <c r="C41" s="139"/>
      <c r="D41" s="139"/>
      <c r="E41" s="139"/>
      <c r="F41" s="139"/>
      <c r="G41" s="139"/>
      <c r="H41" s="139"/>
    </row>
    <row r="42" spans="1:8" ht="18" x14ac:dyDescent="0.25">
      <c r="A42" s="4"/>
      <c r="B42" s="4"/>
      <c r="C42" s="4"/>
      <c r="D42" s="4"/>
      <c r="E42" s="4"/>
      <c r="F42" s="4"/>
      <c r="G42" s="5"/>
      <c r="H42" s="5"/>
    </row>
    <row r="43" spans="1:8" ht="25.5" x14ac:dyDescent="0.25">
      <c r="A43" s="19" t="s">
        <v>5</v>
      </c>
      <c r="B43" s="18" t="s">
        <v>6</v>
      </c>
      <c r="C43" s="18" t="s">
        <v>9</v>
      </c>
      <c r="D43" s="18" t="s">
        <v>59</v>
      </c>
      <c r="E43" s="19" t="s">
        <v>60</v>
      </c>
      <c r="F43" s="19" t="s">
        <v>61</v>
      </c>
      <c r="G43" s="19" t="s">
        <v>62</v>
      </c>
      <c r="H43" s="19" t="s">
        <v>63</v>
      </c>
    </row>
    <row r="44" spans="1:8" x14ac:dyDescent="0.25">
      <c r="A44" s="82"/>
      <c r="B44" s="84"/>
      <c r="C44" s="85" t="s">
        <v>1</v>
      </c>
      <c r="D44" s="124">
        <f>D45+D159</f>
        <v>1481285.7099999997</v>
      </c>
      <c r="E44" s="124">
        <f>E45+E159</f>
        <v>1917281</v>
      </c>
      <c r="F44" s="124">
        <f>F45+F159</f>
        <v>2610983</v>
      </c>
      <c r="G44" s="124">
        <f>G45+G159</f>
        <v>2421752</v>
      </c>
      <c r="H44" s="124">
        <f>H45+H159</f>
        <v>2421752</v>
      </c>
    </row>
    <row r="45" spans="1:8" ht="15.75" customHeight="1" x14ac:dyDescent="0.25">
      <c r="A45" s="11">
        <v>3</v>
      </c>
      <c r="B45" s="11"/>
      <c r="C45" s="11" t="s">
        <v>10</v>
      </c>
      <c r="D45" s="102">
        <f>D46+D65+D144+D155</f>
        <v>1305465.9999999998</v>
      </c>
      <c r="E45" s="8">
        <f>E46+E65+E144+E155</f>
        <v>1867235</v>
      </c>
      <c r="F45" s="8">
        <f>F46+F65+F144+F155</f>
        <v>2515455</v>
      </c>
      <c r="G45" s="8">
        <f>G46+G65+G144+G155</f>
        <v>2346224</v>
      </c>
      <c r="H45" s="8">
        <f>H46+H65+H144+H155</f>
        <v>2346224</v>
      </c>
    </row>
    <row r="46" spans="1:8" ht="15.75" customHeight="1" x14ac:dyDescent="0.25">
      <c r="A46" s="103"/>
      <c r="B46" s="104">
        <v>31</v>
      </c>
      <c r="C46" s="104" t="s">
        <v>11</v>
      </c>
      <c r="D46" s="105">
        <f>D47+D50+D58</f>
        <v>1031643.4199999999</v>
      </c>
      <c r="E46" s="106">
        <f t="shared" ref="E46:H46" si="15">E47+E50+E58</f>
        <v>1660800</v>
      </c>
      <c r="F46" s="106">
        <f t="shared" si="15"/>
        <v>2275400</v>
      </c>
      <c r="G46" s="106">
        <f>G47+G50+G58</f>
        <v>2106169</v>
      </c>
      <c r="H46" s="106">
        <f t="shared" si="15"/>
        <v>2106169</v>
      </c>
    </row>
    <row r="47" spans="1:8" x14ac:dyDescent="0.25">
      <c r="A47" s="115"/>
      <c r="B47" s="115">
        <v>311</v>
      </c>
      <c r="C47" s="116" t="s">
        <v>179</v>
      </c>
      <c r="D47" s="109">
        <f>D48</f>
        <v>807909.62</v>
      </c>
      <c r="E47" s="110">
        <f t="shared" ref="E47:H48" si="16">E48</f>
        <v>1278500</v>
      </c>
      <c r="F47" s="110">
        <f t="shared" si="16"/>
        <v>1770000</v>
      </c>
      <c r="G47" s="110">
        <f t="shared" si="16"/>
        <v>1633846</v>
      </c>
      <c r="H47" s="110">
        <f t="shared" si="16"/>
        <v>1633846</v>
      </c>
    </row>
    <row r="48" spans="1:8" x14ac:dyDescent="0.25">
      <c r="A48" s="117"/>
      <c r="B48" s="117">
        <v>3111</v>
      </c>
      <c r="C48" s="118" t="s">
        <v>180</v>
      </c>
      <c r="D48" s="113">
        <f>D49</f>
        <v>807909.62</v>
      </c>
      <c r="E48" s="114">
        <f t="shared" si="16"/>
        <v>1278500</v>
      </c>
      <c r="F48" s="114">
        <f t="shared" si="16"/>
        <v>1770000</v>
      </c>
      <c r="G48" s="114">
        <f t="shared" si="16"/>
        <v>1633846</v>
      </c>
      <c r="H48" s="114">
        <f t="shared" si="16"/>
        <v>1633846</v>
      </c>
    </row>
    <row r="49" spans="1:8" x14ac:dyDescent="0.25">
      <c r="A49" s="12"/>
      <c r="B49" s="12">
        <v>31111</v>
      </c>
      <c r="C49" s="74" t="s">
        <v>181</v>
      </c>
      <c r="D49" s="102">
        <v>807909.62</v>
      </c>
      <c r="E49" s="8">
        <v>1278500</v>
      </c>
      <c r="F49" s="8">
        <v>1770000</v>
      </c>
      <c r="G49" s="8">
        <v>1633846</v>
      </c>
      <c r="H49" s="8">
        <v>1633846</v>
      </c>
    </row>
    <row r="50" spans="1:8" x14ac:dyDescent="0.25">
      <c r="A50" s="115"/>
      <c r="B50" s="115">
        <v>312</v>
      </c>
      <c r="C50" s="116" t="s">
        <v>182</v>
      </c>
      <c r="D50" s="109">
        <f>D51</f>
        <v>38152.110000000008</v>
      </c>
      <c r="E50" s="110">
        <f t="shared" ref="E50:H50" si="17">E51</f>
        <v>70800</v>
      </c>
      <c r="F50" s="110">
        <f t="shared" si="17"/>
        <v>75400</v>
      </c>
      <c r="G50" s="110">
        <f t="shared" si="17"/>
        <v>75400</v>
      </c>
      <c r="H50" s="110">
        <f t="shared" si="17"/>
        <v>75400</v>
      </c>
    </row>
    <row r="51" spans="1:8" x14ac:dyDescent="0.25">
      <c r="A51" s="117"/>
      <c r="B51" s="117">
        <v>3121</v>
      </c>
      <c r="C51" s="118" t="s">
        <v>182</v>
      </c>
      <c r="D51" s="113">
        <f>SUM(D52:D57)</f>
        <v>38152.110000000008</v>
      </c>
      <c r="E51" s="114">
        <f t="shared" ref="E51:H51" si="18">SUM(E52:E57)</f>
        <v>70800</v>
      </c>
      <c r="F51" s="114">
        <f t="shared" si="18"/>
        <v>75400</v>
      </c>
      <c r="G51" s="114">
        <f t="shared" si="18"/>
        <v>75400</v>
      </c>
      <c r="H51" s="114">
        <f t="shared" si="18"/>
        <v>75400</v>
      </c>
    </row>
    <row r="52" spans="1:8" x14ac:dyDescent="0.25">
      <c r="A52" s="12"/>
      <c r="B52" s="12">
        <v>31212</v>
      </c>
      <c r="C52" s="74" t="s">
        <v>183</v>
      </c>
      <c r="D52" s="102">
        <v>18628.330000000002</v>
      </c>
      <c r="E52" s="8">
        <v>25200</v>
      </c>
      <c r="F52" s="8">
        <v>26000</v>
      </c>
      <c r="G52" s="8">
        <v>26000</v>
      </c>
      <c r="H52" s="8">
        <v>26000</v>
      </c>
    </row>
    <row r="53" spans="1:8" x14ac:dyDescent="0.25">
      <c r="A53" s="12"/>
      <c r="B53" s="12">
        <v>31213</v>
      </c>
      <c r="C53" s="74" t="s">
        <v>184</v>
      </c>
      <c r="D53" s="102">
        <v>3000</v>
      </c>
      <c r="E53" s="8">
        <v>3000</v>
      </c>
      <c r="F53" s="8">
        <v>4000</v>
      </c>
      <c r="G53" s="8">
        <v>4000</v>
      </c>
      <c r="H53" s="8">
        <v>4000</v>
      </c>
    </row>
    <row r="54" spans="1:8" x14ac:dyDescent="0.25">
      <c r="A54" s="12"/>
      <c r="B54" s="12">
        <v>31214</v>
      </c>
      <c r="C54" s="74" t="s">
        <v>185</v>
      </c>
      <c r="D54" s="102">
        <v>0</v>
      </c>
      <c r="E54" s="8">
        <v>25000</v>
      </c>
      <c r="F54" s="8">
        <v>25000</v>
      </c>
      <c r="G54" s="8">
        <v>25000</v>
      </c>
      <c r="H54" s="8">
        <v>25000</v>
      </c>
    </row>
    <row r="55" spans="1:8" ht="25.5" x14ac:dyDescent="0.25">
      <c r="A55" s="12"/>
      <c r="B55" s="12">
        <v>31215</v>
      </c>
      <c r="C55" s="74" t="s">
        <v>186</v>
      </c>
      <c r="D55" s="102">
        <v>2172.77</v>
      </c>
      <c r="E55" s="8">
        <v>2000</v>
      </c>
      <c r="F55" s="8">
        <v>3000</v>
      </c>
      <c r="G55" s="8">
        <v>3000</v>
      </c>
      <c r="H55" s="8">
        <v>3000</v>
      </c>
    </row>
    <row r="56" spans="1:8" x14ac:dyDescent="0.25">
      <c r="A56" s="12"/>
      <c r="B56" s="12">
        <v>31216</v>
      </c>
      <c r="C56" s="74" t="s">
        <v>187</v>
      </c>
      <c r="D56" s="102">
        <v>13800</v>
      </c>
      <c r="E56" s="8">
        <v>15600</v>
      </c>
      <c r="F56" s="8">
        <v>17400</v>
      </c>
      <c r="G56" s="8">
        <v>17400</v>
      </c>
      <c r="H56" s="8">
        <v>17400</v>
      </c>
    </row>
    <row r="57" spans="1:8" x14ac:dyDescent="0.25">
      <c r="A57" s="12"/>
      <c r="B57" s="12">
        <v>31219</v>
      </c>
      <c r="C57" s="74" t="s">
        <v>188</v>
      </c>
      <c r="D57" s="102">
        <v>551.01</v>
      </c>
      <c r="E57" s="8">
        <v>0</v>
      </c>
      <c r="F57" s="8">
        <v>0</v>
      </c>
      <c r="G57" s="8">
        <v>0</v>
      </c>
      <c r="H57" s="8">
        <v>0</v>
      </c>
    </row>
    <row r="58" spans="1:8" x14ac:dyDescent="0.25">
      <c r="A58" s="115"/>
      <c r="B58" s="115">
        <v>313</v>
      </c>
      <c r="C58" s="116" t="s">
        <v>189</v>
      </c>
      <c r="D58" s="109">
        <f>D59+D61+D63</f>
        <v>185581.69</v>
      </c>
      <c r="E58" s="110">
        <f t="shared" ref="E58:H58" si="19">E59+E61+E63</f>
        <v>311500</v>
      </c>
      <c r="F58" s="110">
        <f t="shared" si="19"/>
        <v>430000</v>
      </c>
      <c r="G58" s="110">
        <f t="shared" si="19"/>
        <v>396923</v>
      </c>
      <c r="H58" s="110">
        <f t="shared" si="19"/>
        <v>396923</v>
      </c>
    </row>
    <row r="59" spans="1:8" ht="25.5" x14ac:dyDescent="0.25">
      <c r="A59" s="117"/>
      <c r="B59" s="117">
        <v>3131</v>
      </c>
      <c r="C59" s="118" t="s">
        <v>190</v>
      </c>
      <c r="D59" s="113">
        <f>D60</f>
        <v>59491.17</v>
      </c>
      <c r="E59" s="114">
        <f t="shared" ref="E59:H59" si="20">E60</f>
        <v>100470</v>
      </c>
      <c r="F59" s="114">
        <f t="shared" si="20"/>
        <v>138000</v>
      </c>
      <c r="G59" s="114">
        <f t="shared" si="20"/>
        <v>127385</v>
      </c>
      <c r="H59" s="114">
        <f t="shared" si="20"/>
        <v>127385</v>
      </c>
    </row>
    <row r="60" spans="1:8" ht="25.5" x14ac:dyDescent="0.25">
      <c r="A60" s="12"/>
      <c r="B60" s="12">
        <v>31311</v>
      </c>
      <c r="C60" s="74" t="s">
        <v>190</v>
      </c>
      <c r="D60" s="102">
        <v>59491.17</v>
      </c>
      <c r="E60" s="8">
        <v>100470</v>
      </c>
      <c r="F60" s="8">
        <v>138000</v>
      </c>
      <c r="G60" s="8">
        <v>127385</v>
      </c>
      <c r="H60" s="8">
        <v>127385</v>
      </c>
    </row>
    <row r="61" spans="1:8" ht="25.5" x14ac:dyDescent="0.25">
      <c r="A61" s="117"/>
      <c r="B61" s="117">
        <v>3132</v>
      </c>
      <c r="C61" s="118" t="s">
        <v>191</v>
      </c>
      <c r="D61" s="113">
        <f>D62</f>
        <v>126090.52</v>
      </c>
      <c r="E61" s="114">
        <f t="shared" ref="E61:H61" si="21">E62</f>
        <v>211030</v>
      </c>
      <c r="F61" s="114">
        <f t="shared" si="21"/>
        <v>292000</v>
      </c>
      <c r="G61" s="114">
        <f t="shared" si="21"/>
        <v>269538</v>
      </c>
      <c r="H61" s="114">
        <f t="shared" si="21"/>
        <v>269538</v>
      </c>
    </row>
    <row r="62" spans="1:8" ht="25.5" x14ac:dyDescent="0.25">
      <c r="A62" s="12"/>
      <c r="B62" s="12">
        <v>31321</v>
      </c>
      <c r="C62" s="74" t="s">
        <v>191</v>
      </c>
      <c r="D62" s="102">
        <v>126090.52</v>
      </c>
      <c r="E62" s="8">
        <v>211030</v>
      </c>
      <c r="F62" s="8">
        <v>292000</v>
      </c>
      <c r="G62" s="8">
        <v>269538</v>
      </c>
      <c r="H62" s="8">
        <v>269538</v>
      </c>
    </row>
    <row r="63" spans="1:8" x14ac:dyDescent="0.25">
      <c r="A63" s="117"/>
      <c r="B63" s="117">
        <v>3133</v>
      </c>
      <c r="C63" s="118" t="s">
        <v>192</v>
      </c>
      <c r="D63" s="113">
        <f>D64</f>
        <v>0</v>
      </c>
      <c r="E63" s="114">
        <f t="shared" ref="E63:H63" si="22">E64</f>
        <v>0</v>
      </c>
      <c r="F63" s="114">
        <f t="shared" si="22"/>
        <v>0</v>
      </c>
      <c r="G63" s="114">
        <f t="shared" si="22"/>
        <v>0</v>
      </c>
      <c r="H63" s="114">
        <f t="shared" si="22"/>
        <v>0</v>
      </c>
    </row>
    <row r="64" spans="1:8" x14ac:dyDescent="0.25">
      <c r="A64" s="12"/>
      <c r="B64" s="12">
        <v>31331</v>
      </c>
      <c r="C64" s="74" t="s">
        <v>192</v>
      </c>
      <c r="D64" s="102"/>
      <c r="E64" s="8"/>
      <c r="F64" s="8"/>
      <c r="G64" s="8"/>
      <c r="H64" s="8"/>
    </row>
    <row r="65" spans="1:8" x14ac:dyDescent="0.25">
      <c r="A65" s="119"/>
      <c r="B65" s="119">
        <v>32</v>
      </c>
      <c r="C65" s="120" t="s">
        <v>20</v>
      </c>
      <c r="D65" s="105">
        <f>D66+D77+D103+D134</f>
        <v>260847.96</v>
      </c>
      <c r="E65" s="106">
        <f>E66+E77+E103+E134</f>
        <v>193825</v>
      </c>
      <c r="F65" s="106">
        <f>F66+F77+F103+F134</f>
        <v>227445</v>
      </c>
      <c r="G65" s="106">
        <f>G66+G77+G103+G134</f>
        <v>227445</v>
      </c>
      <c r="H65" s="106">
        <f>H66+H77+H103+H134</f>
        <v>227445</v>
      </c>
    </row>
    <row r="66" spans="1:8" x14ac:dyDescent="0.25">
      <c r="A66" s="115"/>
      <c r="B66" s="115">
        <v>321</v>
      </c>
      <c r="C66" s="116" t="s">
        <v>193</v>
      </c>
      <c r="D66" s="109">
        <f>D67+D71+D74</f>
        <v>27651.319999999996</v>
      </c>
      <c r="E66" s="110">
        <f t="shared" ref="E66:H66" si="23">E67+E71+E74</f>
        <v>34333</v>
      </c>
      <c r="F66" s="110">
        <f t="shared" si="23"/>
        <v>37734</v>
      </c>
      <c r="G66" s="110">
        <f t="shared" si="23"/>
        <v>37734</v>
      </c>
      <c r="H66" s="110">
        <f t="shared" si="23"/>
        <v>37734</v>
      </c>
    </row>
    <row r="67" spans="1:8" x14ac:dyDescent="0.25">
      <c r="A67" s="117"/>
      <c r="B67" s="117">
        <v>3211</v>
      </c>
      <c r="C67" s="118" t="s">
        <v>194</v>
      </c>
      <c r="D67" s="113">
        <f>SUM(D68:D70)</f>
        <v>478.35</v>
      </c>
      <c r="E67" s="114">
        <f t="shared" ref="E67:H67" si="24">SUM(E68:E70)</f>
        <v>1133</v>
      </c>
      <c r="F67" s="114">
        <f t="shared" si="24"/>
        <v>1724</v>
      </c>
      <c r="G67" s="114">
        <f t="shared" si="24"/>
        <v>1724</v>
      </c>
      <c r="H67" s="114">
        <f t="shared" si="24"/>
        <v>1724</v>
      </c>
    </row>
    <row r="68" spans="1:8" x14ac:dyDescent="0.25">
      <c r="A68" s="12"/>
      <c r="B68" s="12">
        <v>32111</v>
      </c>
      <c r="C68" s="74" t="s">
        <v>195</v>
      </c>
      <c r="D68" s="102">
        <v>478.35</v>
      </c>
      <c r="E68" s="8">
        <v>1000</v>
      </c>
      <c r="F68" s="8">
        <v>1591</v>
      </c>
      <c r="G68" s="8">
        <v>1591</v>
      </c>
      <c r="H68" s="8">
        <v>1591</v>
      </c>
    </row>
    <row r="69" spans="1:8" ht="25.5" x14ac:dyDescent="0.25">
      <c r="A69" s="12"/>
      <c r="B69" s="12">
        <v>32113</v>
      </c>
      <c r="C69" s="74" t="s">
        <v>196</v>
      </c>
      <c r="D69" s="102"/>
      <c r="E69" s="8"/>
      <c r="F69" s="8"/>
      <c r="G69" s="8"/>
      <c r="H69" s="8"/>
    </row>
    <row r="70" spans="1:8" ht="25.5" x14ac:dyDescent="0.25">
      <c r="A70" s="12"/>
      <c r="B70" s="12">
        <v>32115</v>
      </c>
      <c r="C70" s="74" t="s">
        <v>197</v>
      </c>
      <c r="D70" s="102"/>
      <c r="E70" s="8">
        <v>133</v>
      </c>
      <c r="F70" s="8">
        <v>133</v>
      </c>
      <c r="G70" s="8">
        <v>133</v>
      </c>
      <c r="H70" s="8">
        <v>133</v>
      </c>
    </row>
    <row r="71" spans="1:8" ht="25.5" x14ac:dyDescent="0.25">
      <c r="A71" s="117"/>
      <c r="B71" s="117">
        <v>3212</v>
      </c>
      <c r="C71" s="118" t="s">
        <v>198</v>
      </c>
      <c r="D71" s="113">
        <f>SUM(D72:D73)</f>
        <v>26370.42</v>
      </c>
      <c r="E71" s="114">
        <f t="shared" ref="E71:H71" si="25">SUM(E72:E73)</f>
        <v>30000</v>
      </c>
      <c r="F71" s="114">
        <f t="shared" si="25"/>
        <v>33354</v>
      </c>
      <c r="G71" s="114">
        <f t="shared" si="25"/>
        <v>33354</v>
      </c>
      <c r="H71" s="114">
        <f t="shared" si="25"/>
        <v>33354</v>
      </c>
    </row>
    <row r="72" spans="1:8" ht="25.5" x14ac:dyDescent="0.25">
      <c r="A72" s="12"/>
      <c r="B72" s="12">
        <v>32121</v>
      </c>
      <c r="C72" s="74" t="s">
        <v>199</v>
      </c>
      <c r="D72" s="102">
        <v>26370.42</v>
      </c>
      <c r="E72" s="8">
        <v>30000</v>
      </c>
      <c r="F72" s="8">
        <v>32000</v>
      </c>
      <c r="G72" s="8">
        <v>32000</v>
      </c>
      <c r="H72" s="8">
        <v>32000</v>
      </c>
    </row>
    <row r="73" spans="1:8" x14ac:dyDescent="0.25">
      <c r="A73" s="12"/>
      <c r="B73" s="12">
        <v>32122</v>
      </c>
      <c r="C73" s="74" t="s">
        <v>200</v>
      </c>
      <c r="D73" s="102"/>
      <c r="E73" s="8">
        <v>0</v>
      </c>
      <c r="F73" s="8">
        <v>1354</v>
      </c>
      <c r="G73" s="8">
        <v>1354</v>
      </c>
      <c r="H73" s="8">
        <v>1354</v>
      </c>
    </row>
    <row r="74" spans="1:8" x14ac:dyDescent="0.25">
      <c r="A74" s="117"/>
      <c r="B74" s="117">
        <v>3213</v>
      </c>
      <c r="C74" s="118" t="s">
        <v>201</v>
      </c>
      <c r="D74" s="113">
        <f>SUM(D75:D76)</f>
        <v>802.55</v>
      </c>
      <c r="E74" s="114">
        <f t="shared" ref="E74:H74" si="26">SUM(E75:E76)</f>
        <v>3200</v>
      </c>
      <c r="F74" s="114">
        <f t="shared" si="26"/>
        <v>2656</v>
      </c>
      <c r="G74" s="114">
        <f t="shared" si="26"/>
        <v>2656</v>
      </c>
      <c r="H74" s="114">
        <f t="shared" si="26"/>
        <v>2656</v>
      </c>
    </row>
    <row r="75" spans="1:8" x14ac:dyDescent="0.25">
      <c r="A75" s="12"/>
      <c r="B75" s="12">
        <v>32131</v>
      </c>
      <c r="C75" s="74" t="s">
        <v>202</v>
      </c>
      <c r="D75" s="102">
        <v>54.55</v>
      </c>
      <c r="E75" s="8">
        <v>700</v>
      </c>
      <c r="F75" s="8">
        <v>1328</v>
      </c>
      <c r="G75" s="8">
        <v>1328</v>
      </c>
      <c r="H75" s="8">
        <v>1328</v>
      </c>
    </row>
    <row r="76" spans="1:8" x14ac:dyDescent="0.25">
      <c r="A76" s="12"/>
      <c r="B76" s="12">
        <v>32132</v>
      </c>
      <c r="C76" s="74" t="s">
        <v>203</v>
      </c>
      <c r="D76" s="102">
        <v>748</v>
      </c>
      <c r="E76" s="8">
        <v>2500</v>
      </c>
      <c r="F76" s="8">
        <v>1328</v>
      </c>
      <c r="G76" s="8">
        <v>1328</v>
      </c>
      <c r="H76" s="8">
        <v>1328</v>
      </c>
    </row>
    <row r="77" spans="1:8" x14ac:dyDescent="0.25">
      <c r="A77" s="115"/>
      <c r="B77" s="115">
        <v>322</v>
      </c>
      <c r="C77" s="116" t="s">
        <v>204</v>
      </c>
      <c r="D77" s="109">
        <f>D78+D83+D89+D93+D98+D101</f>
        <v>181141.36</v>
      </c>
      <c r="E77" s="110">
        <f t="shared" ref="E77:H77" si="27">E78+E83+E89+E93+E98+E101</f>
        <v>87452</v>
      </c>
      <c r="F77" s="110">
        <f t="shared" si="27"/>
        <v>129166</v>
      </c>
      <c r="G77" s="110">
        <f t="shared" si="27"/>
        <v>129166</v>
      </c>
      <c r="H77" s="110">
        <f t="shared" si="27"/>
        <v>129166</v>
      </c>
    </row>
    <row r="78" spans="1:8" ht="25.5" x14ac:dyDescent="0.25">
      <c r="A78" s="117"/>
      <c r="B78" s="117">
        <v>3221</v>
      </c>
      <c r="C78" s="118" t="s">
        <v>205</v>
      </c>
      <c r="D78" s="113">
        <f>SUM(D79:D82)</f>
        <v>2878.1</v>
      </c>
      <c r="E78" s="114">
        <f t="shared" ref="E78:H78" si="28">SUM(E79:E82)</f>
        <v>4577</v>
      </c>
      <c r="F78" s="114">
        <f t="shared" si="28"/>
        <v>4578</v>
      </c>
      <c r="G78" s="114">
        <f t="shared" si="28"/>
        <v>4578</v>
      </c>
      <c r="H78" s="114">
        <f t="shared" si="28"/>
        <v>4578</v>
      </c>
    </row>
    <row r="79" spans="1:8" x14ac:dyDescent="0.25">
      <c r="A79" s="12"/>
      <c r="B79" s="12">
        <v>32211</v>
      </c>
      <c r="C79" s="74" t="s">
        <v>206</v>
      </c>
      <c r="D79" s="102">
        <v>1326.3</v>
      </c>
      <c r="E79" s="8">
        <v>1990</v>
      </c>
      <c r="F79" s="8">
        <v>1990</v>
      </c>
      <c r="G79" s="8">
        <v>1990</v>
      </c>
      <c r="H79" s="8">
        <v>1990</v>
      </c>
    </row>
    <row r="80" spans="1:8" x14ac:dyDescent="0.25">
      <c r="A80" s="12"/>
      <c r="B80" s="12">
        <v>32212</v>
      </c>
      <c r="C80" s="74" t="s">
        <v>207</v>
      </c>
      <c r="D80" s="102"/>
      <c r="E80" s="8">
        <v>597</v>
      </c>
      <c r="F80" s="8">
        <v>597</v>
      </c>
      <c r="G80" s="8">
        <v>597</v>
      </c>
      <c r="H80" s="8">
        <v>597</v>
      </c>
    </row>
    <row r="81" spans="1:8" ht="25.5" x14ac:dyDescent="0.25">
      <c r="A81" s="12"/>
      <c r="B81" s="12">
        <v>32214</v>
      </c>
      <c r="C81" s="74" t="s">
        <v>208</v>
      </c>
      <c r="D81" s="102">
        <v>1551.8</v>
      </c>
      <c r="E81" s="8">
        <v>1990</v>
      </c>
      <c r="F81" s="8">
        <v>1991</v>
      </c>
      <c r="G81" s="8">
        <v>1991</v>
      </c>
      <c r="H81" s="8">
        <v>1991</v>
      </c>
    </row>
    <row r="82" spans="1:8" ht="25.5" x14ac:dyDescent="0.25">
      <c r="A82" s="12"/>
      <c r="B82" s="12">
        <v>32219</v>
      </c>
      <c r="C82" s="74" t="s">
        <v>209</v>
      </c>
      <c r="D82" s="102"/>
      <c r="E82" s="8"/>
      <c r="F82" s="8"/>
      <c r="G82" s="8"/>
      <c r="H82" s="8"/>
    </row>
    <row r="83" spans="1:8" x14ac:dyDescent="0.25">
      <c r="A83" s="117"/>
      <c r="B83" s="117">
        <v>3222</v>
      </c>
      <c r="C83" s="118" t="s">
        <v>210</v>
      </c>
      <c r="D83" s="113">
        <f>SUM(D84:D88)</f>
        <v>37095.130000000005</v>
      </c>
      <c r="E83" s="114">
        <f t="shared" ref="E83:H83" si="29">SUM(E84:E88)</f>
        <v>36654</v>
      </c>
      <c r="F83" s="114">
        <f t="shared" si="29"/>
        <v>35835</v>
      </c>
      <c r="G83" s="114">
        <f t="shared" si="29"/>
        <v>35835</v>
      </c>
      <c r="H83" s="114">
        <f t="shared" si="29"/>
        <v>35835</v>
      </c>
    </row>
    <row r="84" spans="1:8" x14ac:dyDescent="0.25">
      <c r="A84" s="12"/>
      <c r="B84" s="12">
        <v>32220</v>
      </c>
      <c r="C84" s="74" t="s">
        <v>211</v>
      </c>
      <c r="D84" s="102">
        <v>114.11</v>
      </c>
      <c r="E84" s="8">
        <v>2654</v>
      </c>
      <c r="F84" s="8">
        <v>2654</v>
      </c>
      <c r="G84" s="8">
        <v>2654</v>
      </c>
      <c r="H84" s="8">
        <v>2654</v>
      </c>
    </row>
    <row r="85" spans="1:8" ht="25.5" x14ac:dyDescent="0.25">
      <c r="A85" s="12"/>
      <c r="B85" s="12">
        <v>32221</v>
      </c>
      <c r="C85" s="74" t="s">
        <v>212</v>
      </c>
      <c r="D85" s="102">
        <v>8825.7199999999993</v>
      </c>
      <c r="E85" s="8">
        <v>9000</v>
      </c>
      <c r="F85" s="8">
        <v>9291</v>
      </c>
      <c r="G85" s="8">
        <v>9291</v>
      </c>
      <c r="H85" s="8">
        <v>9291</v>
      </c>
    </row>
    <row r="86" spans="1:8" ht="25.5" x14ac:dyDescent="0.25">
      <c r="A86" s="12"/>
      <c r="B86" s="12">
        <v>32222</v>
      </c>
      <c r="C86" s="74" t="s">
        <v>213</v>
      </c>
      <c r="D86" s="102">
        <v>5522.28</v>
      </c>
      <c r="E86" s="8">
        <v>5000</v>
      </c>
      <c r="F86" s="8">
        <v>3982</v>
      </c>
      <c r="G86" s="8">
        <v>3982</v>
      </c>
      <c r="H86" s="8">
        <v>3982</v>
      </c>
    </row>
    <row r="87" spans="1:8" x14ac:dyDescent="0.25">
      <c r="A87" s="12"/>
      <c r="B87" s="12">
        <v>32225</v>
      </c>
      <c r="C87" s="74" t="s">
        <v>214</v>
      </c>
      <c r="D87" s="102">
        <v>22633.02</v>
      </c>
      <c r="E87" s="8">
        <v>20000</v>
      </c>
      <c r="F87" s="8">
        <v>19908</v>
      </c>
      <c r="G87" s="8">
        <v>19908</v>
      </c>
      <c r="H87" s="8">
        <v>19908</v>
      </c>
    </row>
    <row r="88" spans="1:8" x14ac:dyDescent="0.25">
      <c r="A88" s="12"/>
      <c r="B88" s="12">
        <v>32229</v>
      </c>
      <c r="C88" s="74" t="s">
        <v>215</v>
      </c>
      <c r="D88" s="102"/>
      <c r="E88" s="8"/>
      <c r="F88" s="8"/>
      <c r="G88" s="8"/>
      <c r="H88" s="8"/>
    </row>
    <row r="89" spans="1:8" x14ac:dyDescent="0.25">
      <c r="A89" s="117"/>
      <c r="B89" s="117">
        <v>3223</v>
      </c>
      <c r="C89" s="118" t="s">
        <v>216</v>
      </c>
      <c r="D89" s="113">
        <f>SUM(D90:D92)</f>
        <v>24307.49</v>
      </c>
      <c r="E89" s="114">
        <f t="shared" ref="E89:H89" si="30">SUM(E90:E92)</f>
        <v>30291</v>
      </c>
      <c r="F89" s="114">
        <f t="shared" si="30"/>
        <v>31588</v>
      </c>
      <c r="G89" s="114">
        <f t="shared" si="30"/>
        <v>31588</v>
      </c>
      <c r="H89" s="114">
        <f t="shared" si="30"/>
        <v>31588</v>
      </c>
    </row>
    <row r="90" spans="1:8" x14ac:dyDescent="0.25">
      <c r="A90" s="12"/>
      <c r="B90" s="12">
        <v>32231</v>
      </c>
      <c r="C90" s="74" t="s">
        <v>217</v>
      </c>
      <c r="D90" s="102">
        <v>6026.02</v>
      </c>
      <c r="E90" s="8">
        <v>6000</v>
      </c>
      <c r="F90" s="8">
        <v>5043</v>
      </c>
      <c r="G90" s="8">
        <v>5043</v>
      </c>
      <c r="H90" s="8">
        <v>5043</v>
      </c>
    </row>
    <row r="91" spans="1:8" x14ac:dyDescent="0.25">
      <c r="A91" s="12"/>
      <c r="B91" s="12">
        <v>32233</v>
      </c>
      <c r="C91" s="74" t="s">
        <v>218</v>
      </c>
      <c r="D91" s="102">
        <v>6021.22</v>
      </c>
      <c r="E91" s="8">
        <v>9291</v>
      </c>
      <c r="F91" s="8">
        <v>9291</v>
      </c>
      <c r="G91" s="8">
        <v>9291</v>
      </c>
      <c r="H91" s="8">
        <v>9291</v>
      </c>
    </row>
    <row r="92" spans="1:8" x14ac:dyDescent="0.25">
      <c r="A92" s="12"/>
      <c r="B92" s="12">
        <v>32234</v>
      </c>
      <c r="C92" s="74" t="s">
        <v>219</v>
      </c>
      <c r="D92" s="102">
        <v>12260.25</v>
      </c>
      <c r="E92" s="8">
        <v>15000</v>
      </c>
      <c r="F92" s="8">
        <v>17254</v>
      </c>
      <c r="G92" s="8">
        <v>17254</v>
      </c>
      <c r="H92" s="8">
        <v>17254</v>
      </c>
    </row>
    <row r="93" spans="1:8" ht="25.5" x14ac:dyDescent="0.25">
      <c r="A93" s="117"/>
      <c r="B93" s="117">
        <v>3224</v>
      </c>
      <c r="C93" s="118" t="s">
        <v>220</v>
      </c>
      <c r="D93" s="113">
        <f>SUM(D94:D97)</f>
        <v>4316.59</v>
      </c>
      <c r="E93" s="114">
        <f t="shared" ref="E93:H93" si="31">SUM(E94:E97)</f>
        <v>5745</v>
      </c>
      <c r="F93" s="114">
        <f t="shared" si="31"/>
        <v>11480</v>
      </c>
      <c r="G93" s="114">
        <f t="shared" si="31"/>
        <v>11480</v>
      </c>
      <c r="H93" s="114">
        <f t="shared" si="31"/>
        <v>11480</v>
      </c>
    </row>
    <row r="94" spans="1:8" ht="38.25" x14ac:dyDescent="0.25">
      <c r="A94" s="12"/>
      <c r="B94" s="12">
        <v>32241</v>
      </c>
      <c r="C94" s="74" t="s">
        <v>221</v>
      </c>
      <c r="D94" s="102">
        <v>992.46</v>
      </c>
      <c r="E94" s="8">
        <v>1000</v>
      </c>
      <c r="F94" s="8">
        <v>6636</v>
      </c>
      <c r="G94" s="8">
        <v>6636</v>
      </c>
      <c r="H94" s="8">
        <v>6636</v>
      </c>
    </row>
    <row r="95" spans="1:8" ht="38.25" x14ac:dyDescent="0.25">
      <c r="A95" s="12"/>
      <c r="B95" s="12">
        <v>32242</v>
      </c>
      <c r="C95" s="74" t="s">
        <v>222</v>
      </c>
      <c r="D95" s="102">
        <v>814.84</v>
      </c>
      <c r="E95" s="8">
        <v>1327</v>
      </c>
      <c r="F95" s="8">
        <v>1327</v>
      </c>
      <c r="G95" s="8">
        <v>1327</v>
      </c>
      <c r="H95" s="8">
        <v>1327</v>
      </c>
    </row>
    <row r="96" spans="1:8" ht="38.25" x14ac:dyDescent="0.25">
      <c r="A96" s="12"/>
      <c r="B96" s="12">
        <v>32243</v>
      </c>
      <c r="C96" s="74" t="s">
        <v>223</v>
      </c>
      <c r="D96" s="102">
        <v>2430.7600000000002</v>
      </c>
      <c r="E96" s="8">
        <v>3318</v>
      </c>
      <c r="F96" s="8">
        <v>3318</v>
      </c>
      <c r="G96" s="8">
        <v>3318</v>
      </c>
      <c r="H96" s="8">
        <v>3318</v>
      </c>
    </row>
    <row r="97" spans="1:8" ht="25.5" x14ac:dyDescent="0.25">
      <c r="A97" s="12"/>
      <c r="B97" s="12">
        <v>32244</v>
      </c>
      <c r="C97" s="74" t="s">
        <v>224</v>
      </c>
      <c r="D97" s="102">
        <v>78.53</v>
      </c>
      <c r="E97" s="8">
        <v>100</v>
      </c>
      <c r="F97" s="8">
        <v>199</v>
      </c>
      <c r="G97" s="8">
        <v>199</v>
      </c>
      <c r="H97" s="8">
        <v>199</v>
      </c>
    </row>
    <row r="98" spans="1:8" x14ac:dyDescent="0.25">
      <c r="A98" s="117"/>
      <c r="B98" s="117">
        <v>3225</v>
      </c>
      <c r="C98" s="118" t="s">
        <v>225</v>
      </c>
      <c r="D98" s="113">
        <f>SUM(D99:D100)</f>
        <v>588.38</v>
      </c>
      <c r="E98" s="114">
        <f t="shared" ref="E98:H98" si="32">SUM(E99:E100)</f>
        <v>3185</v>
      </c>
      <c r="F98" s="114">
        <f t="shared" si="32"/>
        <v>5685</v>
      </c>
      <c r="G98" s="114">
        <f t="shared" si="32"/>
        <v>5685</v>
      </c>
      <c r="H98" s="114">
        <f t="shared" si="32"/>
        <v>5685</v>
      </c>
    </row>
    <row r="99" spans="1:8" x14ac:dyDescent="0.25">
      <c r="A99" s="12"/>
      <c r="B99" s="12">
        <v>32251</v>
      </c>
      <c r="C99" s="74" t="s">
        <v>225</v>
      </c>
      <c r="D99" s="102">
        <v>246.96</v>
      </c>
      <c r="E99" s="8">
        <v>531</v>
      </c>
      <c r="F99" s="8">
        <v>531</v>
      </c>
      <c r="G99" s="8">
        <v>531</v>
      </c>
      <c r="H99" s="8">
        <v>531</v>
      </c>
    </row>
    <row r="100" spans="1:8" x14ac:dyDescent="0.25">
      <c r="A100" s="12"/>
      <c r="B100" s="12">
        <v>32252</v>
      </c>
      <c r="C100" s="74" t="s">
        <v>226</v>
      </c>
      <c r="D100" s="102">
        <v>341.42</v>
      </c>
      <c r="E100" s="8">
        <v>2654</v>
      </c>
      <c r="F100" s="8">
        <v>5154</v>
      </c>
      <c r="G100" s="8">
        <v>5154</v>
      </c>
      <c r="H100" s="8">
        <v>5154</v>
      </c>
    </row>
    <row r="101" spans="1:8" ht="25.5" x14ac:dyDescent="0.25">
      <c r="A101" s="117"/>
      <c r="B101" s="117">
        <v>3227</v>
      </c>
      <c r="C101" s="118" t="s">
        <v>227</v>
      </c>
      <c r="D101" s="113">
        <f>D102</f>
        <v>111955.67</v>
      </c>
      <c r="E101" s="114">
        <f t="shared" ref="E101:H101" si="33">E102</f>
        <v>7000</v>
      </c>
      <c r="F101" s="114">
        <f t="shared" si="33"/>
        <v>40000</v>
      </c>
      <c r="G101" s="114">
        <f t="shared" si="33"/>
        <v>40000</v>
      </c>
      <c r="H101" s="114">
        <f t="shared" si="33"/>
        <v>40000</v>
      </c>
    </row>
    <row r="102" spans="1:8" ht="25.5" x14ac:dyDescent="0.25">
      <c r="A102" s="12"/>
      <c r="B102" s="12">
        <v>32271</v>
      </c>
      <c r="C102" s="74" t="s">
        <v>227</v>
      </c>
      <c r="D102" s="102">
        <v>111955.67</v>
      </c>
      <c r="E102" s="8">
        <v>7000</v>
      </c>
      <c r="F102" s="8">
        <v>40000</v>
      </c>
      <c r="G102" s="8">
        <v>40000</v>
      </c>
      <c r="H102" s="8">
        <v>40000</v>
      </c>
    </row>
    <row r="103" spans="1:8" x14ac:dyDescent="0.25">
      <c r="A103" s="115"/>
      <c r="B103" s="115">
        <v>323</v>
      </c>
      <c r="C103" s="116" t="s">
        <v>228</v>
      </c>
      <c r="D103" s="109">
        <f>D104+D109+D114+D116+D120+D122+D124+D126+D130</f>
        <v>44666.200000000004</v>
      </c>
      <c r="E103" s="110">
        <f>E104+E109+E114+E116+E120+E122+E124+E126+E130</f>
        <v>56643</v>
      </c>
      <c r="F103" s="110">
        <f>F104+F109+F114+F116+F120+F122+F124+F126+F130</f>
        <v>45148</v>
      </c>
      <c r="G103" s="110">
        <f>G104+G109+G114+G116+G120+G122+G124+G126+G130</f>
        <v>45148</v>
      </c>
      <c r="H103" s="110">
        <f>H104+H109+H114+H116+H120+H122+H124+H126+H130</f>
        <v>45148</v>
      </c>
    </row>
    <row r="104" spans="1:8" x14ac:dyDescent="0.25">
      <c r="A104" s="117"/>
      <c r="B104" s="117">
        <v>3231</v>
      </c>
      <c r="C104" s="118" t="s">
        <v>229</v>
      </c>
      <c r="D104" s="113">
        <f>SUM(D105:D108)</f>
        <v>4921.99</v>
      </c>
      <c r="E104" s="114">
        <f t="shared" ref="E104:H104" si="34">SUM(E105:E108)</f>
        <v>8197</v>
      </c>
      <c r="F104" s="114">
        <f t="shared" si="34"/>
        <v>8095</v>
      </c>
      <c r="G104" s="114">
        <f t="shared" si="34"/>
        <v>8095</v>
      </c>
      <c r="H104" s="114">
        <f t="shared" si="34"/>
        <v>8095</v>
      </c>
    </row>
    <row r="105" spans="1:8" x14ac:dyDescent="0.25">
      <c r="A105" s="12"/>
      <c r="B105" s="12">
        <v>32311</v>
      </c>
      <c r="C105" s="74" t="s">
        <v>230</v>
      </c>
      <c r="D105" s="102">
        <v>3890.73</v>
      </c>
      <c r="E105" s="8">
        <v>6371</v>
      </c>
      <c r="F105" s="8">
        <v>6371</v>
      </c>
      <c r="G105" s="8">
        <v>6371</v>
      </c>
      <c r="H105" s="8">
        <v>6371</v>
      </c>
    </row>
    <row r="106" spans="1:8" x14ac:dyDescent="0.25">
      <c r="A106" s="12"/>
      <c r="B106" s="12">
        <v>32312</v>
      </c>
      <c r="C106" s="74" t="s">
        <v>231</v>
      </c>
      <c r="D106" s="102">
        <v>414.45</v>
      </c>
      <c r="E106" s="8">
        <v>1061</v>
      </c>
      <c r="F106" s="8">
        <v>1061</v>
      </c>
      <c r="G106" s="8">
        <v>1061</v>
      </c>
      <c r="H106" s="8">
        <v>1061</v>
      </c>
    </row>
    <row r="107" spans="1:8" x14ac:dyDescent="0.25">
      <c r="A107" s="12"/>
      <c r="B107" s="12">
        <v>32313</v>
      </c>
      <c r="C107" s="74" t="s">
        <v>232</v>
      </c>
      <c r="D107" s="102">
        <v>516.80999999999995</v>
      </c>
      <c r="E107" s="8">
        <v>500</v>
      </c>
      <c r="F107" s="8">
        <v>398</v>
      </c>
      <c r="G107" s="8">
        <v>398</v>
      </c>
      <c r="H107" s="8">
        <v>398</v>
      </c>
    </row>
    <row r="108" spans="1:8" ht="25.5" x14ac:dyDescent="0.25">
      <c r="A108" s="12"/>
      <c r="B108" s="12">
        <v>32319</v>
      </c>
      <c r="C108" s="74" t="s">
        <v>233</v>
      </c>
      <c r="D108" s="102">
        <v>100</v>
      </c>
      <c r="E108" s="8">
        <v>265</v>
      </c>
      <c r="F108" s="8">
        <v>265</v>
      </c>
      <c r="G108" s="8">
        <v>265</v>
      </c>
      <c r="H108" s="8">
        <v>265</v>
      </c>
    </row>
    <row r="109" spans="1:8" ht="25.5" x14ac:dyDescent="0.25">
      <c r="A109" s="117"/>
      <c r="B109" s="117">
        <v>3232</v>
      </c>
      <c r="C109" s="118" t="s">
        <v>234</v>
      </c>
      <c r="D109" s="113">
        <f>SUM(D110:D113)</f>
        <v>27797.57</v>
      </c>
      <c r="E109" s="114">
        <f t="shared" ref="E109:H109" si="35">SUM(E110:E113)</f>
        <v>28161</v>
      </c>
      <c r="F109" s="114">
        <f t="shared" si="35"/>
        <v>17068</v>
      </c>
      <c r="G109" s="114">
        <f t="shared" si="35"/>
        <v>17068</v>
      </c>
      <c r="H109" s="114">
        <f t="shared" si="35"/>
        <v>17068</v>
      </c>
    </row>
    <row r="110" spans="1:8" ht="25.5" x14ac:dyDescent="0.25">
      <c r="A110" s="12"/>
      <c r="B110" s="12">
        <v>32321</v>
      </c>
      <c r="C110" s="74" t="s">
        <v>235</v>
      </c>
      <c r="D110" s="102">
        <v>0</v>
      </c>
      <c r="E110" s="8"/>
      <c r="F110" s="8"/>
      <c r="G110" s="8"/>
      <c r="H110" s="8"/>
    </row>
    <row r="111" spans="1:8" ht="25.5" x14ac:dyDescent="0.25">
      <c r="A111" s="12"/>
      <c r="B111" s="12">
        <v>32322</v>
      </c>
      <c r="C111" s="74" t="s">
        <v>236</v>
      </c>
      <c r="D111" s="102">
        <v>1691.88</v>
      </c>
      <c r="E111" s="8">
        <v>1991</v>
      </c>
      <c r="F111" s="8">
        <v>1991</v>
      </c>
      <c r="G111" s="8">
        <v>1991</v>
      </c>
      <c r="H111" s="8">
        <v>1991</v>
      </c>
    </row>
    <row r="112" spans="1:8" ht="38.25" x14ac:dyDescent="0.25">
      <c r="A112" s="12"/>
      <c r="B112" s="12" t="s">
        <v>237</v>
      </c>
      <c r="C112" s="74" t="s">
        <v>238</v>
      </c>
      <c r="D112" s="102">
        <v>2435.44</v>
      </c>
      <c r="E112" s="8">
        <v>2500</v>
      </c>
      <c r="F112" s="8">
        <v>1804</v>
      </c>
      <c r="G112" s="8">
        <v>1804</v>
      </c>
      <c r="H112" s="8">
        <v>1804</v>
      </c>
    </row>
    <row r="113" spans="1:8" ht="25.5" x14ac:dyDescent="0.25">
      <c r="A113" s="12"/>
      <c r="B113" s="12">
        <v>32323</v>
      </c>
      <c r="C113" s="74" t="s">
        <v>239</v>
      </c>
      <c r="D113" s="102">
        <v>23670.25</v>
      </c>
      <c r="E113" s="8">
        <v>23670</v>
      </c>
      <c r="F113" s="8">
        <v>13273</v>
      </c>
      <c r="G113" s="8">
        <v>13273</v>
      </c>
      <c r="H113" s="8">
        <v>13273</v>
      </c>
    </row>
    <row r="114" spans="1:8" x14ac:dyDescent="0.25">
      <c r="A114" s="117"/>
      <c r="B114" s="117">
        <v>3233</v>
      </c>
      <c r="C114" s="118" t="s">
        <v>240</v>
      </c>
      <c r="D114" s="113">
        <f>D115</f>
        <v>0</v>
      </c>
      <c r="E114" s="114">
        <f t="shared" ref="E114:H114" si="36">E115</f>
        <v>664</v>
      </c>
      <c r="F114" s="114">
        <f t="shared" si="36"/>
        <v>664</v>
      </c>
      <c r="G114" s="114">
        <f t="shared" si="36"/>
        <v>664</v>
      </c>
      <c r="H114" s="114">
        <f t="shared" si="36"/>
        <v>664</v>
      </c>
    </row>
    <row r="115" spans="1:8" ht="25.5" x14ac:dyDescent="0.25">
      <c r="A115" s="12"/>
      <c r="B115" s="12">
        <v>32339</v>
      </c>
      <c r="C115" s="74" t="s">
        <v>241</v>
      </c>
      <c r="D115" s="102">
        <v>0</v>
      </c>
      <c r="E115" s="8">
        <v>664</v>
      </c>
      <c r="F115" s="8">
        <v>664</v>
      </c>
      <c r="G115" s="8">
        <v>664</v>
      </c>
      <c r="H115" s="8">
        <v>664</v>
      </c>
    </row>
    <row r="116" spans="1:8" x14ac:dyDescent="0.25">
      <c r="A116" s="117"/>
      <c r="B116" s="117">
        <v>3234</v>
      </c>
      <c r="C116" s="118" t="s">
        <v>242</v>
      </c>
      <c r="D116" s="113">
        <f>SUM(D117:D119)</f>
        <v>1354.62</v>
      </c>
      <c r="E116" s="114">
        <f t="shared" ref="E116:H116" si="37">SUM(E117:E119)</f>
        <v>3387</v>
      </c>
      <c r="F116" s="114">
        <f t="shared" si="37"/>
        <v>3387</v>
      </c>
      <c r="G116" s="114">
        <f t="shared" si="37"/>
        <v>3387</v>
      </c>
      <c r="H116" s="114">
        <f t="shared" si="37"/>
        <v>3387</v>
      </c>
    </row>
    <row r="117" spans="1:8" x14ac:dyDescent="0.25">
      <c r="A117" s="12"/>
      <c r="B117" s="12">
        <v>32341</v>
      </c>
      <c r="C117" s="74" t="s">
        <v>243</v>
      </c>
      <c r="D117" s="102">
        <v>835.01</v>
      </c>
      <c r="E117" s="8">
        <v>2654</v>
      </c>
      <c r="F117" s="8">
        <v>2654</v>
      </c>
      <c r="G117" s="8">
        <v>2654</v>
      </c>
      <c r="H117" s="8">
        <v>2654</v>
      </c>
    </row>
    <row r="118" spans="1:8" x14ac:dyDescent="0.25">
      <c r="A118" s="12"/>
      <c r="B118" s="12">
        <v>32342</v>
      </c>
      <c r="C118" s="74" t="s">
        <v>244</v>
      </c>
      <c r="D118" s="102">
        <v>519.61</v>
      </c>
      <c r="E118" s="8">
        <v>600</v>
      </c>
      <c r="F118" s="8">
        <v>600</v>
      </c>
      <c r="G118" s="8">
        <v>600</v>
      </c>
      <c r="H118" s="8">
        <v>600</v>
      </c>
    </row>
    <row r="119" spans="1:8" x14ac:dyDescent="0.25">
      <c r="A119" s="12"/>
      <c r="B119" s="12">
        <v>32344</v>
      </c>
      <c r="C119" s="74" t="s">
        <v>245</v>
      </c>
      <c r="D119" s="102"/>
      <c r="E119" s="8">
        <v>133</v>
      </c>
      <c r="F119" s="8">
        <v>133</v>
      </c>
      <c r="G119" s="8">
        <v>133</v>
      </c>
      <c r="H119" s="8">
        <v>133</v>
      </c>
    </row>
    <row r="120" spans="1:8" x14ac:dyDescent="0.25">
      <c r="A120" s="117"/>
      <c r="B120" s="117">
        <v>3235</v>
      </c>
      <c r="C120" s="118" t="s">
        <v>246</v>
      </c>
      <c r="D120" s="113">
        <f>SUM(D121:D121)</f>
        <v>0</v>
      </c>
      <c r="E120" s="114">
        <f>SUM(E121:E121)</f>
        <v>1327</v>
      </c>
      <c r="F120" s="114">
        <f>SUM(F121:F121)</f>
        <v>1327</v>
      </c>
      <c r="G120" s="114">
        <f>SUM(G121:G121)</f>
        <v>1327</v>
      </c>
      <c r="H120" s="114">
        <f>SUM(H121:H121)</f>
        <v>1327</v>
      </c>
    </row>
    <row r="121" spans="1:8" x14ac:dyDescent="0.25">
      <c r="A121" s="12"/>
      <c r="B121" s="12">
        <v>32354</v>
      </c>
      <c r="C121" s="74" t="s">
        <v>247</v>
      </c>
      <c r="D121" s="102"/>
      <c r="E121" s="8">
        <v>1327</v>
      </c>
      <c r="F121" s="8">
        <v>1327</v>
      </c>
      <c r="G121" s="8">
        <v>1327</v>
      </c>
      <c r="H121" s="8">
        <v>1327</v>
      </c>
    </row>
    <row r="122" spans="1:8" x14ac:dyDescent="0.25">
      <c r="A122" s="117"/>
      <c r="B122" s="117">
        <v>3236</v>
      </c>
      <c r="C122" s="118" t="s">
        <v>248</v>
      </c>
      <c r="D122" s="113">
        <f>D123</f>
        <v>105</v>
      </c>
      <c r="E122" s="114">
        <f t="shared" ref="E122:H122" si="38">E123</f>
        <v>664</v>
      </c>
      <c r="F122" s="114">
        <f t="shared" si="38"/>
        <v>664</v>
      </c>
      <c r="G122" s="114">
        <f t="shared" si="38"/>
        <v>664</v>
      </c>
      <c r="H122" s="114">
        <f t="shared" si="38"/>
        <v>664</v>
      </c>
    </row>
    <row r="123" spans="1:8" ht="25.5" x14ac:dyDescent="0.25">
      <c r="A123" s="12"/>
      <c r="B123" s="12">
        <v>32361</v>
      </c>
      <c r="C123" s="74" t="s">
        <v>249</v>
      </c>
      <c r="D123" s="102">
        <v>105</v>
      </c>
      <c r="E123" s="8">
        <v>664</v>
      </c>
      <c r="F123" s="8">
        <v>664</v>
      </c>
      <c r="G123" s="8">
        <v>664</v>
      </c>
      <c r="H123" s="8">
        <v>664</v>
      </c>
    </row>
    <row r="124" spans="1:8" x14ac:dyDescent="0.25">
      <c r="A124" s="117"/>
      <c r="B124" s="117">
        <v>3237</v>
      </c>
      <c r="C124" s="118" t="s">
        <v>250</v>
      </c>
      <c r="D124" s="113">
        <f>D125</f>
        <v>5793.82</v>
      </c>
      <c r="E124" s="114">
        <f t="shared" ref="E124:H124" si="39">E125</f>
        <v>7000</v>
      </c>
      <c r="F124" s="114">
        <f t="shared" si="39"/>
        <v>7300</v>
      </c>
      <c r="G124" s="114">
        <f t="shared" si="39"/>
        <v>7300</v>
      </c>
      <c r="H124" s="114">
        <f t="shared" si="39"/>
        <v>7300</v>
      </c>
    </row>
    <row r="125" spans="1:8" x14ac:dyDescent="0.25">
      <c r="A125" s="12"/>
      <c r="B125" s="12">
        <v>32379</v>
      </c>
      <c r="C125" s="74" t="s">
        <v>251</v>
      </c>
      <c r="D125" s="102">
        <v>5793.82</v>
      </c>
      <c r="E125" s="8">
        <v>7000</v>
      </c>
      <c r="F125" s="8">
        <v>7300</v>
      </c>
      <c r="G125" s="8">
        <v>7300</v>
      </c>
      <c r="H125" s="8">
        <v>7300</v>
      </c>
    </row>
    <row r="126" spans="1:8" x14ac:dyDescent="0.25">
      <c r="A126" s="117"/>
      <c r="B126" s="117">
        <v>3238</v>
      </c>
      <c r="C126" s="118" t="s">
        <v>252</v>
      </c>
      <c r="D126" s="113">
        <f>SUM(D127:D129)</f>
        <v>872.58</v>
      </c>
      <c r="E126" s="114">
        <f t="shared" ref="E126:H126" si="40">SUM(E127:E129)</f>
        <v>1659</v>
      </c>
      <c r="F126" s="114">
        <f t="shared" si="40"/>
        <v>1659</v>
      </c>
      <c r="G126" s="114">
        <f t="shared" si="40"/>
        <v>1659</v>
      </c>
      <c r="H126" s="114">
        <f t="shared" si="40"/>
        <v>1659</v>
      </c>
    </row>
    <row r="127" spans="1:8" x14ac:dyDescent="0.25">
      <c r="A127" s="12"/>
      <c r="B127" s="12">
        <v>32381</v>
      </c>
      <c r="C127" s="74" t="s">
        <v>253</v>
      </c>
      <c r="D127" s="102">
        <v>231.83</v>
      </c>
      <c r="E127" s="8">
        <v>995</v>
      </c>
      <c r="F127" s="8">
        <v>995</v>
      </c>
      <c r="G127" s="8">
        <v>995</v>
      </c>
      <c r="H127" s="8">
        <v>995</v>
      </c>
    </row>
    <row r="128" spans="1:8" x14ac:dyDescent="0.25">
      <c r="A128" s="12"/>
      <c r="B128" s="12">
        <v>32382</v>
      </c>
      <c r="C128" s="74" t="s">
        <v>254</v>
      </c>
      <c r="D128" s="102"/>
      <c r="E128" s="8"/>
      <c r="F128" s="8"/>
      <c r="G128" s="8"/>
      <c r="H128" s="8"/>
    </row>
    <row r="129" spans="1:8" x14ac:dyDescent="0.25">
      <c r="A129" s="12"/>
      <c r="B129" s="12">
        <v>32389</v>
      </c>
      <c r="C129" s="74" t="s">
        <v>255</v>
      </c>
      <c r="D129" s="102">
        <v>640.75</v>
      </c>
      <c r="E129" s="8">
        <v>664</v>
      </c>
      <c r="F129" s="8">
        <v>664</v>
      </c>
      <c r="G129" s="8">
        <v>664</v>
      </c>
      <c r="H129" s="8">
        <v>664</v>
      </c>
    </row>
    <row r="130" spans="1:8" x14ac:dyDescent="0.25">
      <c r="A130" s="117"/>
      <c r="B130" s="117">
        <v>3239</v>
      </c>
      <c r="C130" s="118" t="s">
        <v>256</v>
      </c>
      <c r="D130" s="113">
        <f>SUM(D131:D133)</f>
        <v>3820.62</v>
      </c>
      <c r="E130" s="114">
        <f t="shared" ref="E130:H130" si="41">SUM(E131:E133)</f>
        <v>5584</v>
      </c>
      <c r="F130" s="114">
        <f t="shared" si="41"/>
        <v>4984</v>
      </c>
      <c r="G130" s="114">
        <f t="shared" si="41"/>
        <v>4984</v>
      </c>
      <c r="H130" s="114">
        <f t="shared" si="41"/>
        <v>4984</v>
      </c>
    </row>
    <row r="131" spans="1:8" x14ac:dyDescent="0.25">
      <c r="A131" s="12"/>
      <c r="B131" s="12">
        <v>32391</v>
      </c>
      <c r="C131" s="74" t="s">
        <v>257</v>
      </c>
      <c r="D131" s="102">
        <v>417.5</v>
      </c>
      <c r="E131" s="8">
        <v>664</v>
      </c>
      <c r="F131" s="8">
        <v>664</v>
      </c>
      <c r="G131" s="8">
        <v>664</v>
      </c>
      <c r="H131" s="8">
        <v>664</v>
      </c>
    </row>
    <row r="132" spans="1:8" ht="25.5" x14ac:dyDescent="0.25">
      <c r="A132" s="12"/>
      <c r="B132" s="12">
        <v>32394</v>
      </c>
      <c r="C132" s="74" t="s">
        <v>258</v>
      </c>
      <c r="D132" s="102">
        <v>1560.54</v>
      </c>
      <c r="E132" s="8">
        <v>2920</v>
      </c>
      <c r="F132" s="8">
        <v>2920</v>
      </c>
      <c r="G132" s="8">
        <v>2920</v>
      </c>
      <c r="H132" s="8">
        <v>2920</v>
      </c>
    </row>
    <row r="133" spans="1:8" x14ac:dyDescent="0.25">
      <c r="A133" s="12"/>
      <c r="B133" s="12">
        <v>32399</v>
      </c>
      <c r="C133" s="74" t="s">
        <v>259</v>
      </c>
      <c r="D133" s="102">
        <v>1842.58</v>
      </c>
      <c r="E133" s="8">
        <v>2000</v>
      </c>
      <c r="F133" s="8">
        <v>1400</v>
      </c>
      <c r="G133" s="8">
        <v>1400</v>
      </c>
      <c r="H133" s="8">
        <v>1400</v>
      </c>
    </row>
    <row r="134" spans="1:8" ht="25.5" x14ac:dyDescent="0.25">
      <c r="A134" s="115"/>
      <c r="B134" s="115">
        <v>329</v>
      </c>
      <c r="C134" s="116" t="s">
        <v>260</v>
      </c>
      <c r="D134" s="109">
        <f>D135+D139+D141</f>
        <v>7389.0800000000008</v>
      </c>
      <c r="E134" s="109">
        <f t="shared" ref="E134:H134" si="42">E135+E139+E141</f>
        <v>15397</v>
      </c>
      <c r="F134" s="109">
        <f t="shared" si="42"/>
        <v>15397</v>
      </c>
      <c r="G134" s="109">
        <f t="shared" si="42"/>
        <v>15397</v>
      </c>
      <c r="H134" s="109">
        <f t="shared" si="42"/>
        <v>15397</v>
      </c>
    </row>
    <row r="135" spans="1:8" x14ac:dyDescent="0.25">
      <c r="A135" s="117"/>
      <c r="B135" s="117">
        <v>3292</v>
      </c>
      <c r="C135" s="118" t="s">
        <v>261</v>
      </c>
      <c r="D135" s="113">
        <f>SUM(D136:D138)</f>
        <v>6582.6900000000005</v>
      </c>
      <c r="E135" s="114">
        <f t="shared" ref="E135:H135" si="43">SUM(E136:E138)</f>
        <v>12610</v>
      </c>
      <c r="F135" s="114">
        <f t="shared" si="43"/>
        <v>12610</v>
      </c>
      <c r="G135" s="114">
        <f t="shared" si="43"/>
        <v>12610</v>
      </c>
      <c r="H135" s="114">
        <f t="shared" si="43"/>
        <v>12610</v>
      </c>
    </row>
    <row r="136" spans="1:8" ht="25.5" x14ac:dyDescent="0.25">
      <c r="A136" s="12"/>
      <c r="B136" s="12">
        <v>32921</v>
      </c>
      <c r="C136" s="74" t="s">
        <v>262</v>
      </c>
      <c r="D136" s="102">
        <v>2798.56</v>
      </c>
      <c r="E136" s="8">
        <v>5309</v>
      </c>
      <c r="F136" s="8">
        <v>5309</v>
      </c>
      <c r="G136" s="8">
        <v>5309</v>
      </c>
      <c r="H136" s="8">
        <v>5309</v>
      </c>
    </row>
    <row r="137" spans="1:8" x14ac:dyDescent="0.25">
      <c r="A137" s="12"/>
      <c r="B137" s="12">
        <v>32922</v>
      </c>
      <c r="C137" s="74" t="s">
        <v>263</v>
      </c>
      <c r="D137" s="102">
        <v>1178.06</v>
      </c>
      <c r="E137" s="8">
        <v>2655</v>
      </c>
      <c r="F137" s="8">
        <v>2655</v>
      </c>
      <c r="G137" s="8">
        <v>2655</v>
      </c>
      <c r="H137" s="8">
        <v>2655</v>
      </c>
    </row>
    <row r="138" spans="1:8" x14ac:dyDescent="0.25">
      <c r="A138" s="12"/>
      <c r="B138" s="12">
        <v>32923</v>
      </c>
      <c r="C138" s="74" t="s">
        <v>264</v>
      </c>
      <c r="D138" s="102">
        <v>2606.0700000000002</v>
      </c>
      <c r="E138" s="8">
        <v>4646</v>
      </c>
      <c r="F138" s="8">
        <v>4646</v>
      </c>
      <c r="G138" s="8">
        <v>4646</v>
      </c>
      <c r="H138" s="8">
        <v>4646</v>
      </c>
    </row>
    <row r="139" spans="1:8" x14ac:dyDescent="0.25">
      <c r="A139" s="117"/>
      <c r="B139" s="117">
        <v>3293</v>
      </c>
      <c r="C139" s="118" t="s">
        <v>265</v>
      </c>
      <c r="D139" s="113">
        <f>D140</f>
        <v>670</v>
      </c>
      <c r="E139" s="114">
        <f t="shared" ref="E139:H139" si="44">E140</f>
        <v>1327</v>
      </c>
      <c r="F139" s="114">
        <f t="shared" si="44"/>
        <v>1327</v>
      </c>
      <c r="G139" s="114">
        <f t="shared" si="44"/>
        <v>1327</v>
      </c>
      <c r="H139" s="114">
        <f t="shared" si="44"/>
        <v>1327</v>
      </c>
    </row>
    <row r="140" spans="1:8" x14ac:dyDescent="0.25">
      <c r="A140" s="12"/>
      <c r="B140" s="12">
        <v>32931</v>
      </c>
      <c r="C140" s="74" t="s">
        <v>265</v>
      </c>
      <c r="D140" s="102">
        <v>670</v>
      </c>
      <c r="E140" s="8">
        <v>1327</v>
      </c>
      <c r="F140" s="8">
        <v>1327</v>
      </c>
      <c r="G140" s="8">
        <v>1327</v>
      </c>
      <c r="H140" s="8">
        <v>1327</v>
      </c>
    </row>
    <row r="141" spans="1:8" ht="25.5" x14ac:dyDescent="0.25">
      <c r="A141" s="117"/>
      <c r="B141" s="117">
        <v>3299</v>
      </c>
      <c r="C141" s="118" t="s">
        <v>260</v>
      </c>
      <c r="D141" s="113">
        <f>SUM(D142:D143)</f>
        <v>136.38999999999999</v>
      </c>
      <c r="E141" s="114">
        <f t="shared" ref="E141:H141" si="45">SUM(E142:E143)</f>
        <v>1460</v>
      </c>
      <c r="F141" s="114">
        <f t="shared" si="45"/>
        <v>1460</v>
      </c>
      <c r="G141" s="114">
        <f t="shared" si="45"/>
        <v>1460</v>
      </c>
      <c r="H141" s="114">
        <f t="shared" si="45"/>
        <v>1460</v>
      </c>
    </row>
    <row r="142" spans="1:8" x14ac:dyDescent="0.25">
      <c r="A142" s="12"/>
      <c r="B142" s="12">
        <v>32991</v>
      </c>
      <c r="C142" s="74" t="s">
        <v>266</v>
      </c>
      <c r="D142" s="102"/>
      <c r="E142" s="8">
        <v>664</v>
      </c>
      <c r="F142" s="8">
        <v>664</v>
      </c>
      <c r="G142" s="8">
        <v>664</v>
      </c>
      <c r="H142" s="8">
        <v>664</v>
      </c>
    </row>
    <row r="143" spans="1:8" ht="25.5" x14ac:dyDescent="0.25">
      <c r="A143" s="12"/>
      <c r="B143" s="12">
        <v>32999</v>
      </c>
      <c r="C143" s="74" t="s">
        <v>260</v>
      </c>
      <c r="D143" s="102">
        <v>136.38999999999999</v>
      </c>
      <c r="E143" s="8">
        <v>796</v>
      </c>
      <c r="F143" s="8">
        <v>796</v>
      </c>
      <c r="G143" s="8">
        <v>796</v>
      </c>
      <c r="H143" s="8">
        <v>796</v>
      </c>
    </row>
    <row r="144" spans="1:8" x14ac:dyDescent="0.25">
      <c r="A144" s="119"/>
      <c r="B144" s="119">
        <v>34</v>
      </c>
      <c r="C144" s="120" t="s">
        <v>267</v>
      </c>
      <c r="D144" s="105">
        <f>D145+D148</f>
        <v>10371.23</v>
      </c>
      <c r="E144" s="106">
        <f t="shared" ref="E144:H144" si="46">E145+E148</f>
        <v>9955</v>
      </c>
      <c r="F144" s="106">
        <f t="shared" si="46"/>
        <v>9955</v>
      </c>
      <c r="G144" s="106">
        <f t="shared" si="46"/>
        <v>9955</v>
      </c>
      <c r="H144" s="106">
        <f t="shared" si="46"/>
        <v>9955</v>
      </c>
    </row>
    <row r="145" spans="1:8" ht="25.5" x14ac:dyDescent="0.25">
      <c r="A145" s="115"/>
      <c r="B145" s="115">
        <v>342</v>
      </c>
      <c r="C145" s="116" t="s">
        <v>268</v>
      </c>
      <c r="D145" s="109">
        <f>D146</f>
        <v>8108.88</v>
      </c>
      <c r="E145" s="110">
        <f t="shared" ref="E145:H146" si="47">E146</f>
        <v>7500</v>
      </c>
      <c r="F145" s="110">
        <f t="shared" si="47"/>
        <v>7500</v>
      </c>
      <c r="G145" s="110">
        <f t="shared" si="47"/>
        <v>7500</v>
      </c>
      <c r="H145" s="110">
        <f t="shared" si="47"/>
        <v>7500</v>
      </c>
    </row>
    <row r="146" spans="1:8" ht="51" x14ac:dyDescent="0.25">
      <c r="A146" s="117"/>
      <c r="B146" s="117">
        <v>3422</v>
      </c>
      <c r="C146" s="118" t="s">
        <v>269</v>
      </c>
      <c r="D146" s="113">
        <f>D147</f>
        <v>8108.88</v>
      </c>
      <c r="E146" s="114">
        <f t="shared" si="47"/>
        <v>7500</v>
      </c>
      <c r="F146" s="114">
        <f t="shared" si="47"/>
        <v>7500</v>
      </c>
      <c r="G146" s="114">
        <f t="shared" si="47"/>
        <v>7500</v>
      </c>
      <c r="H146" s="114">
        <f t="shared" si="47"/>
        <v>7500</v>
      </c>
    </row>
    <row r="147" spans="1:8" ht="38.25" x14ac:dyDescent="0.25">
      <c r="A147" s="12"/>
      <c r="B147" s="12">
        <v>34222</v>
      </c>
      <c r="C147" s="74" t="s">
        <v>270</v>
      </c>
      <c r="D147" s="102">
        <v>8108.88</v>
      </c>
      <c r="E147" s="8">
        <v>7500</v>
      </c>
      <c r="F147" s="8">
        <v>7500</v>
      </c>
      <c r="G147" s="8">
        <v>7500</v>
      </c>
      <c r="H147" s="8">
        <v>7500</v>
      </c>
    </row>
    <row r="148" spans="1:8" x14ac:dyDescent="0.25">
      <c r="A148" s="115"/>
      <c r="B148" s="115">
        <v>343</v>
      </c>
      <c r="C148" s="116" t="s">
        <v>267</v>
      </c>
      <c r="D148" s="109">
        <f>D149+D151+D153</f>
        <v>2262.3500000000004</v>
      </c>
      <c r="E148" s="110">
        <f>E149+E151+E153</f>
        <v>2455</v>
      </c>
      <c r="F148" s="110">
        <f>F149+F151+F153</f>
        <v>2455</v>
      </c>
      <c r="G148" s="110">
        <f>G149+G151+G153</f>
        <v>2455</v>
      </c>
      <c r="H148" s="110">
        <f>H149+H151+H153</f>
        <v>2455</v>
      </c>
    </row>
    <row r="149" spans="1:8" ht="25.5" x14ac:dyDescent="0.25">
      <c r="A149" s="117"/>
      <c r="B149" s="117">
        <v>3431</v>
      </c>
      <c r="C149" s="118" t="s">
        <v>271</v>
      </c>
      <c r="D149" s="113">
        <f>SUM(D150:D150)</f>
        <v>2236.7800000000002</v>
      </c>
      <c r="E149" s="114">
        <f>SUM(E150:E150)</f>
        <v>2256</v>
      </c>
      <c r="F149" s="114">
        <f>SUM(F150:F150)</f>
        <v>2256</v>
      </c>
      <c r="G149" s="114">
        <f>SUM(G150:G150)</f>
        <v>2256</v>
      </c>
      <c r="H149" s="114">
        <f>SUM(H150:H150)</f>
        <v>2256</v>
      </c>
    </row>
    <row r="150" spans="1:8" x14ac:dyDescent="0.25">
      <c r="A150" s="12"/>
      <c r="B150" s="12">
        <v>34311</v>
      </c>
      <c r="C150" s="74" t="s">
        <v>272</v>
      </c>
      <c r="D150" s="102">
        <v>2236.7800000000002</v>
      </c>
      <c r="E150" s="8">
        <v>2256</v>
      </c>
      <c r="F150" s="8">
        <v>2256</v>
      </c>
      <c r="G150" s="8">
        <v>2256</v>
      </c>
      <c r="H150" s="8">
        <v>2256</v>
      </c>
    </row>
    <row r="151" spans="1:8" x14ac:dyDescent="0.25">
      <c r="A151" s="117"/>
      <c r="B151" s="117">
        <v>3432</v>
      </c>
      <c r="C151" s="118" t="s">
        <v>273</v>
      </c>
      <c r="D151" s="113">
        <f>D152</f>
        <v>0.04</v>
      </c>
      <c r="E151" s="114">
        <f t="shared" ref="E151:H151" si="48">E152</f>
        <v>0</v>
      </c>
      <c r="F151" s="114">
        <f t="shared" si="48"/>
        <v>0</v>
      </c>
      <c r="G151" s="114">
        <f t="shared" si="48"/>
        <v>0</v>
      </c>
      <c r="H151" s="114">
        <f t="shared" si="48"/>
        <v>0</v>
      </c>
    </row>
    <row r="152" spans="1:8" x14ac:dyDescent="0.25">
      <c r="A152" s="12"/>
      <c r="B152" s="12">
        <v>34321</v>
      </c>
      <c r="C152" s="74" t="s">
        <v>273</v>
      </c>
      <c r="D152" s="102">
        <v>0.04</v>
      </c>
      <c r="E152" s="8"/>
      <c r="F152" s="8"/>
      <c r="G152" s="8"/>
      <c r="H152" s="8"/>
    </row>
    <row r="153" spans="1:8" x14ac:dyDescent="0.25">
      <c r="A153" s="117"/>
      <c r="B153" s="117">
        <v>3433</v>
      </c>
      <c r="C153" s="118" t="s">
        <v>274</v>
      </c>
      <c r="D153" s="113">
        <f>D154</f>
        <v>25.53</v>
      </c>
      <c r="E153" s="114">
        <f t="shared" ref="E153:H153" si="49">E154</f>
        <v>199</v>
      </c>
      <c r="F153" s="114">
        <f t="shared" si="49"/>
        <v>199</v>
      </c>
      <c r="G153" s="114">
        <f t="shared" si="49"/>
        <v>199</v>
      </c>
      <c r="H153" s="114">
        <f t="shared" si="49"/>
        <v>199</v>
      </c>
    </row>
    <row r="154" spans="1:8" ht="25.5" x14ac:dyDescent="0.25">
      <c r="A154" s="12"/>
      <c r="B154" s="12">
        <v>34333</v>
      </c>
      <c r="C154" s="74" t="s">
        <v>275</v>
      </c>
      <c r="D154" s="102">
        <v>25.53</v>
      </c>
      <c r="E154" s="8">
        <v>199</v>
      </c>
      <c r="F154" s="8">
        <v>199</v>
      </c>
      <c r="G154" s="8">
        <v>199</v>
      </c>
      <c r="H154" s="8">
        <v>199</v>
      </c>
    </row>
    <row r="155" spans="1:8" x14ac:dyDescent="0.25">
      <c r="A155" s="119"/>
      <c r="B155" s="119">
        <v>38</v>
      </c>
      <c r="C155" s="120" t="s">
        <v>276</v>
      </c>
      <c r="D155" s="105">
        <f>D156</f>
        <v>2603.39</v>
      </c>
      <c r="E155" s="106">
        <f t="shared" ref="E155:H157" si="50">E156</f>
        <v>2655</v>
      </c>
      <c r="F155" s="106">
        <f t="shared" si="50"/>
        <v>2655</v>
      </c>
      <c r="G155" s="106">
        <f t="shared" si="50"/>
        <v>2655</v>
      </c>
      <c r="H155" s="106">
        <f t="shared" si="50"/>
        <v>2655</v>
      </c>
    </row>
    <row r="156" spans="1:8" x14ac:dyDescent="0.25">
      <c r="A156" s="115"/>
      <c r="B156" s="115">
        <v>383</v>
      </c>
      <c r="C156" s="116" t="s">
        <v>277</v>
      </c>
      <c r="D156" s="109">
        <f>D157</f>
        <v>2603.39</v>
      </c>
      <c r="E156" s="110">
        <f t="shared" si="50"/>
        <v>2655</v>
      </c>
      <c r="F156" s="110">
        <f t="shared" si="50"/>
        <v>2655</v>
      </c>
      <c r="G156" s="110">
        <f t="shared" si="50"/>
        <v>2655</v>
      </c>
      <c r="H156" s="110">
        <f t="shared" si="50"/>
        <v>2655</v>
      </c>
    </row>
    <row r="157" spans="1:8" ht="25.5" x14ac:dyDescent="0.25">
      <c r="A157" s="117"/>
      <c r="B157" s="117">
        <v>3831</v>
      </c>
      <c r="C157" s="118" t="s">
        <v>278</v>
      </c>
      <c r="D157" s="113">
        <f>D158</f>
        <v>2603.39</v>
      </c>
      <c r="E157" s="114">
        <f t="shared" si="50"/>
        <v>2655</v>
      </c>
      <c r="F157" s="114">
        <f t="shared" si="50"/>
        <v>2655</v>
      </c>
      <c r="G157" s="114">
        <f t="shared" si="50"/>
        <v>2655</v>
      </c>
      <c r="H157" s="114">
        <f t="shared" si="50"/>
        <v>2655</v>
      </c>
    </row>
    <row r="158" spans="1:8" ht="25.5" x14ac:dyDescent="0.25">
      <c r="A158" s="12"/>
      <c r="B158" s="12">
        <v>38319</v>
      </c>
      <c r="C158" s="74" t="s">
        <v>279</v>
      </c>
      <c r="D158" s="102">
        <v>2603.39</v>
      </c>
      <c r="E158" s="8">
        <v>2655</v>
      </c>
      <c r="F158" s="8">
        <v>2655</v>
      </c>
      <c r="G158" s="8">
        <v>2655</v>
      </c>
      <c r="H158" s="8">
        <v>2655</v>
      </c>
    </row>
    <row r="159" spans="1:8" s="75" customFormat="1" ht="25.5" x14ac:dyDescent="0.25">
      <c r="A159" s="25">
        <v>4</v>
      </c>
      <c r="B159" s="25"/>
      <c r="C159" s="121" t="s">
        <v>12</v>
      </c>
      <c r="D159" s="122">
        <f>D160+D164+D188</f>
        <v>175819.71</v>
      </c>
      <c r="E159" s="122">
        <f>E160+E164+E188</f>
        <v>50046</v>
      </c>
      <c r="F159" s="122">
        <f>F160+F164+F188</f>
        <v>95528</v>
      </c>
      <c r="G159" s="122">
        <f>G160+G164+G188</f>
        <v>75528</v>
      </c>
      <c r="H159" s="122">
        <f>H160+H164+H188</f>
        <v>75528</v>
      </c>
    </row>
    <row r="160" spans="1:8" ht="25.5" x14ac:dyDescent="0.25">
      <c r="A160" s="119"/>
      <c r="B160" s="119">
        <v>41</v>
      </c>
      <c r="C160" s="120" t="s">
        <v>280</v>
      </c>
      <c r="D160" s="105">
        <f>D161</f>
        <v>0</v>
      </c>
      <c r="E160" s="105">
        <f t="shared" ref="E160:H162" si="51">E161</f>
        <v>0</v>
      </c>
      <c r="F160" s="105">
        <f t="shared" si="51"/>
        <v>10000</v>
      </c>
      <c r="G160" s="105">
        <f t="shared" si="51"/>
        <v>0</v>
      </c>
      <c r="H160" s="105">
        <f t="shared" si="51"/>
        <v>0</v>
      </c>
    </row>
    <row r="161" spans="1:8" x14ac:dyDescent="0.25">
      <c r="A161" s="115"/>
      <c r="B161" s="115">
        <v>412</v>
      </c>
      <c r="C161" s="116" t="s">
        <v>306</v>
      </c>
      <c r="D161" s="109">
        <f>D162</f>
        <v>0</v>
      </c>
      <c r="E161" s="110">
        <f t="shared" si="51"/>
        <v>0</v>
      </c>
      <c r="F161" s="110">
        <f t="shared" si="51"/>
        <v>10000</v>
      </c>
      <c r="G161" s="110">
        <f t="shared" si="51"/>
        <v>0</v>
      </c>
      <c r="H161" s="110">
        <f t="shared" si="51"/>
        <v>0</v>
      </c>
    </row>
    <row r="162" spans="1:8" x14ac:dyDescent="0.25">
      <c r="A162" s="117"/>
      <c r="B162" s="117">
        <v>4124</v>
      </c>
      <c r="C162" s="118" t="s">
        <v>307</v>
      </c>
      <c r="D162" s="113">
        <f>D163</f>
        <v>0</v>
      </c>
      <c r="E162" s="114">
        <f t="shared" si="51"/>
        <v>0</v>
      </c>
      <c r="F162" s="114">
        <f t="shared" si="51"/>
        <v>10000</v>
      </c>
      <c r="G162" s="114">
        <f t="shared" si="51"/>
        <v>0</v>
      </c>
      <c r="H162" s="114">
        <f t="shared" si="51"/>
        <v>0</v>
      </c>
    </row>
    <row r="163" spans="1:8" ht="25.5" x14ac:dyDescent="0.25">
      <c r="A163" s="12"/>
      <c r="B163" s="12">
        <v>41241</v>
      </c>
      <c r="C163" s="74" t="s">
        <v>308</v>
      </c>
      <c r="D163" s="102"/>
      <c r="E163" s="8">
        <v>0</v>
      </c>
      <c r="F163" s="8">
        <v>10000</v>
      </c>
      <c r="G163" s="8"/>
      <c r="H163" s="8"/>
    </row>
    <row r="164" spans="1:8" ht="25.5" x14ac:dyDescent="0.25">
      <c r="A164" s="119"/>
      <c r="B164" s="119">
        <v>42</v>
      </c>
      <c r="C164" s="120" t="s">
        <v>137</v>
      </c>
      <c r="D164" s="105">
        <f>D165+D182+D185</f>
        <v>168863.03</v>
      </c>
      <c r="E164" s="105">
        <f>E165+E182+E185</f>
        <v>14046</v>
      </c>
      <c r="F164" s="105">
        <f>F165+F182+F185</f>
        <v>15528</v>
      </c>
      <c r="G164" s="105">
        <f>G165+G182+G185</f>
        <v>15528</v>
      </c>
      <c r="H164" s="105">
        <f>H165+H182+H185</f>
        <v>15528</v>
      </c>
    </row>
    <row r="165" spans="1:8" x14ac:dyDescent="0.25">
      <c r="A165" s="115"/>
      <c r="B165" s="115">
        <v>422</v>
      </c>
      <c r="C165" s="116" t="s">
        <v>281</v>
      </c>
      <c r="D165" s="109">
        <f>D166+D170+D175+D180</f>
        <v>159535.18</v>
      </c>
      <c r="E165" s="110">
        <f>E166+E170+E175</f>
        <v>12055</v>
      </c>
      <c r="F165" s="110">
        <f>F166+F170+F175</f>
        <v>13537</v>
      </c>
      <c r="G165" s="110">
        <f>G166+G170+G175</f>
        <v>13537</v>
      </c>
      <c r="H165" s="110">
        <f>H166+H170+H175</f>
        <v>13537</v>
      </c>
    </row>
    <row r="166" spans="1:8" x14ac:dyDescent="0.25">
      <c r="A166" s="117"/>
      <c r="B166" s="117">
        <v>4221</v>
      </c>
      <c r="C166" s="118" t="s">
        <v>282</v>
      </c>
      <c r="D166" s="113">
        <f>SUM(D167:D169)</f>
        <v>1291.02</v>
      </c>
      <c r="E166" s="114">
        <f>SUM(E167:E169)</f>
        <v>3960</v>
      </c>
      <c r="F166" s="114">
        <f>SUM(F167:F169)</f>
        <v>5442</v>
      </c>
      <c r="G166" s="114">
        <f>SUM(G167:G169)</f>
        <v>5442</v>
      </c>
      <c r="H166" s="114">
        <f>SUM(H167:H169)</f>
        <v>5442</v>
      </c>
    </row>
    <row r="167" spans="1:8" x14ac:dyDescent="0.25">
      <c r="A167" s="12"/>
      <c r="B167" s="12">
        <v>42211</v>
      </c>
      <c r="C167" s="74" t="s">
        <v>283</v>
      </c>
      <c r="D167" s="102">
        <v>1291.02</v>
      </c>
      <c r="E167" s="8">
        <v>2500</v>
      </c>
      <c r="F167" s="8">
        <v>3982</v>
      </c>
      <c r="G167" s="8">
        <v>3982</v>
      </c>
      <c r="H167" s="8">
        <v>3982</v>
      </c>
    </row>
    <row r="168" spans="1:8" x14ac:dyDescent="0.25">
      <c r="A168" s="12"/>
      <c r="B168" s="12">
        <v>42212</v>
      </c>
      <c r="C168" s="74" t="s">
        <v>284</v>
      </c>
      <c r="D168" s="102"/>
      <c r="E168" s="8">
        <v>664</v>
      </c>
      <c r="F168" s="8">
        <v>664</v>
      </c>
      <c r="G168" s="8">
        <v>664</v>
      </c>
      <c r="H168" s="8">
        <v>664</v>
      </c>
    </row>
    <row r="169" spans="1:8" x14ac:dyDescent="0.25">
      <c r="A169" s="12"/>
      <c r="B169" s="12">
        <v>42219</v>
      </c>
      <c r="C169" s="74" t="s">
        <v>285</v>
      </c>
      <c r="D169" s="102"/>
      <c r="E169" s="8">
        <v>796</v>
      </c>
      <c r="F169" s="8">
        <v>796</v>
      </c>
      <c r="G169" s="8">
        <v>796</v>
      </c>
      <c r="H169" s="8">
        <v>796</v>
      </c>
    </row>
    <row r="170" spans="1:8" x14ac:dyDescent="0.25">
      <c r="A170" s="117"/>
      <c r="B170" s="117">
        <v>4222</v>
      </c>
      <c r="C170" s="118" t="s">
        <v>286</v>
      </c>
      <c r="D170" s="113">
        <f>SUM(D171:D174)</f>
        <v>620</v>
      </c>
      <c r="E170" s="114">
        <f t="shared" ref="E170:H170" si="52">SUM(E171:E174)</f>
        <v>795</v>
      </c>
      <c r="F170" s="114">
        <f t="shared" si="52"/>
        <v>795</v>
      </c>
      <c r="G170" s="114">
        <f t="shared" si="52"/>
        <v>795</v>
      </c>
      <c r="H170" s="114">
        <f t="shared" si="52"/>
        <v>795</v>
      </c>
    </row>
    <row r="171" spans="1:8" x14ac:dyDescent="0.25">
      <c r="A171" s="12"/>
      <c r="B171" s="12">
        <v>42221</v>
      </c>
      <c r="C171" s="74" t="s">
        <v>287</v>
      </c>
      <c r="D171" s="102"/>
      <c r="E171" s="8">
        <v>265</v>
      </c>
      <c r="F171" s="8">
        <v>265</v>
      </c>
      <c r="G171" s="8">
        <v>265</v>
      </c>
      <c r="H171" s="8">
        <v>265</v>
      </c>
    </row>
    <row r="172" spans="1:8" ht="25.5" x14ac:dyDescent="0.25">
      <c r="A172" s="12"/>
      <c r="B172" s="12">
        <v>42222</v>
      </c>
      <c r="C172" s="74" t="s">
        <v>288</v>
      </c>
      <c r="D172" s="102">
        <v>620</v>
      </c>
      <c r="E172" s="8">
        <v>265</v>
      </c>
      <c r="F172" s="8">
        <v>265</v>
      </c>
      <c r="G172" s="8">
        <v>265</v>
      </c>
      <c r="H172" s="8">
        <v>265</v>
      </c>
    </row>
    <row r="173" spans="1:8" ht="25.5" x14ac:dyDescent="0.25">
      <c r="A173" s="12"/>
      <c r="B173" s="12">
        <v>42223</v>
      </c>
      <c r="C173" s="74" t="s">
        <v>289</v>
      </c>
      <c r="D173" s="102"/>
      <c r="E173" s="8">
        <v>265</v>
      </c>
      <c r="F173" s="8">
        <v>265</v>
      </c>
      <c r="G173" s="8">
        <v>265</v>
      </c>
      <c r="H173" s="8">
        <v>265</v>
      </c>
    </row>
    <row r="174" spans="1:8" x14ac:dyDescent="0.25">
      <c r="A174" s="12"/>
      <c r="B174" s="12">
        <v>42229</v>
      </c>
      <c r="C174" s="74" t="s">
        <v>290</v>
      </c>
      <c r="D174" s="102"/>
      <c r="E174" s="8"/>
      <c r="F174" s="8"/>
      <c r="G174" s="8"/>
      <c r="H174" s="8"/>
    </row>
    <row r="175" spans="1:8" x14ac:dyDescent="0.25">
      <c r="A175" s="117"/>
      <c r="B175" s="117">
        <v>4223</v>
      </c>
      <c r="C175" s="118" t="s">
        <v>291</v>
      </c>
      <c r="D175" s="113">
        <f>SUM(D176:D179)</f>
        <v>157184.18</v>
      </c>
      <c r="E175" s="114">
        <f t="shared" ref="E175:H175" si="53">SUM(E176:E179)</f>
        <v>7300</v>
      </c>
      <c r="F175" s="114">
        <f t="shared" si="53"/>
        <v>7300</v>
      </c>
      <c r="G175" s="114">
        <f t="shared" si="53"/>
        <v>7300</v>
      </c>
      <c r="H175" s="114">
        <f t="shared" si="53"/>
        <v>7300</v>
      </c>
    </row>
    <row r="176" spans="1:8" ht="25.5" x14ac:dyDescent="0.25">
      <c r="A176" s="12"/>
      <c r="B176" s="12">
        <v>42231</v>
      </c>
      <c r="C176" s="74" t="s">
        <v>292</v>
      </c>
      <c r="D176" s="102"/>
      <c r="E176" s="8"/>
      <c r="F176" s="8"/>
      <c r="G176" s="8"/>
      <c r="H176" s="8"/>
    </row>
    <row r="177" spans="1:8" x14ac:dyDescent="0.25">
      <c r="A177" s="12"/>
      <c r="B177" s="12">
        <v>42232</v>
      </c>
      <c r="C177" s="74" t="s">
        <v>293</v>
      </c>
      <c r="D177" s="102"/>
      <c r="E177" s="8"/>
      <c r="F177" s="8"/>
      <c r="G177" s="8"/>
      <c r="H177" s="8"/>
    </row>
    <row r="178" spans="1:8" x14ac:dyDescent="0.25">
      <c r="A178" s="12"/>
      <c r="B178" s="12">
        <v>42233</v>
      </c>
      <c r="C178" s="74" t="s">
        <v>294</v>
      </c>
      <c r="D178" s="102">
        <v>154594.54999999999</v>
      </c>
      <c r="E178" s="8">
        <v>6636</v>
      </c>
      <c r="F178" s="8">
        <v>6636</v>
      </c>
      <c r="G178" s="8">
        <v>6636</v>
      </c>
      <c r="H178" s="8">
        <v>6636</v>
      </c>
    </row>
    <row r="179" spans="1:8" ht="25.5" x14ac:dyDescent="0.25">
      <c r="A179" s="12"/>
      <c r="B179" s="12">
        <v>42239</v>
      </c>
      <c r="C179" s="74" t="s">
        <v>295</v>
      </c>
      <c r="D179" s="102">
        <v>2589.63</v>
      </c>
      <c r="E179" s="8">
        <v>664</v>
      </c>
      <c r="F179" s="8">
        <v>664</v>
      </c>
      <c r="G179" s="8">
        <v>664</v>
      </c>
      <c r="H179" s="8">
        <v>664</v>
      </c>
    </row>
    <row r="180" spans="1:8" x14ac:dyDescent="0.25">
      <c r="A180" s="117"/>
      <c r="B180" s="117">
        <v>4227</v>
      </c>
      <c r="C180" s="118" t="s">
        <v>302</v>
      </c>
      <c r="D180" s="113">
        <f>D181</f>
        <v>439.98</v>
      </c>
      <c r="E180" s="113">
        <f t="shared" ref="E180:H180" si="54">E181</f>
        <v>0</v>
      </c>
      <c r="F180" s="113">
        <f t="shared" si="54"/>
        <v>0</v>
      </c>
      <c r="G180" s="113">
        <f t="shared" si="54"/>
        <v>0</v>
      </c>
      <c r="H180" s="113">
        <f t="shared" si="54"/>
        <v>0</v>
      </c>
    </row>
    <row r="181" spans="1:8" x14ac:dyDescent="0.25">
      <c r="A181" s="12"/>
      <c r="B181" s="12">
        <v>42271</v>
      </c>
      <c r="C181" s="74" t="s">
        <v>302</v>
      </c>
      <c r="D181" s="102">
        <v>439.98</v>
      </c>
      <c r="E181" s="8"/>
      <c r="F181" s="8"/>
      <c r="G181" s="8"/>
      <c r="H181" s="8"/>
    </row>
    <row r="182" spans="1:8" x14ac:dyDescent="0.25">
      <c r="A182" s="115"/>
      <c r="B182" s="115">
        <v>423</v>
      </c>
      <c r="C182" s="116" t="s">
        <v>296</v>
      </c>
      <c r="D182" s="109">
        <f>D183</f>
        <v>9191.85</v>
      </c>
      <c r="E182" s="110">
        <f t="shared" ref="E182:H183" si="55">E183</f>
        <v>0</v>
      </c>
      <c r="F182" s="110">
        <f t="shared" si="55"/>
        <v>0</v>
      </c>
      <c r="G182" s="110">
        <f t="shared" si="55"/>
        <v>0</v>
      </c>
      <c r="H182" s="110">
        <f t="shared" si="55"/>
        <v>0</v>
      </c>
    </row>
    <row r="183" spans="1:8" ht="25.5" x14ac:dyDescent="0.25">
      <c r="A183" s="117"/>
      <c r="B183" s="117">
        <v>4231</v>
      </c>
      <c r="C183" s="118" t="s">
        <v>297</v>
      </c>
      <c r="D183" s="113">
        <f>D184</f>
        <v>9191.85</v>
      </c>
      <c r="E183" s="114">
        <f t="shared" si="55"/>
        <v>0</v>
      </c>
      <c r="F183" s="114">
        <f t="shared" si="55"/>
        <v>0</v>
      </c>
      <c r="G183" s="114">
        <f t="shared" si="55"/>
        <v>0</v>
      </c>
      <c r="H183" s="114">
        <f t="shared" si="55"/>
        <v>0</v>
      </c>
    </row>
    <row r="184" spans="1:8" x14ac:dyDescent="0.25">
      <c r="A184" s="12"/>
      <c r="B184" s="12">
        <v>42316</v>
      </c>
      <c r="C184" s="74" t="s">
        <v>298</v>
      </c>
      <c r="D184" s="102">
        <v>9191.85</v>
      </c>
      <c r="E184" s="8"/>
      <c r="F184" s="8"/>
      <c r="G184" s="8"/>
      <c r="H184" s="8"/>
    </row>
    <row r="185" spans="1:8" ht="25.5" x14ac:dyDescent="0.25">
      <c r="A185" s="115"/>
      <c r="B185" s="115">
        <v>426</v>
      </c>
      <c r="C185" s="116" t="s">
        <v>299</v>
      </c>
      <c r="D185" s="109">
        <f>D186</f>
        <v>136</v>
      </c>
      <c r="E185" s="110">
        <f t="shared" ref="E185:H186" si="56">E186</f>
        <v>1991</v>
      </c>
      <c r="F185" s="110">
        <f t="shared" si="56"/>
        <v>1991</v>
      </c>
      <c r="G185" s="110">
        <f t="shared" si="56"/>
        <v>1991</v>
      </c>
      <c r="H185" s="110">
        <f t="shared" si="56"/>
        <v>1991</v>
      </c>
    </row>
    <row r="186" spans="1:8" x14ac:dyDescent="0.25">
      <c r="A186" s="117"/>
      <c r="B186" s="117">
        <v>4262</v>
      </c>
      <c r="C186" s="118" t="s">
        <v>300</v>
      </c>
      <c r="D186" s="113">
        <f>D187</f>
        <v>136</v>
      </c>
      <c r="E186" s="114">
        <f t="shared" si="56"/>
        <v>1991</v>
      </c>
      <c r="F186" s="114">
        <f t="shared" si="56"/>
        <v>1991</v>
      </c>
      <c r="G186" s="114">
        <f t="shared" si="56"/>
        <v>1991</v>
      </c>
      <c r="H186" s="114">
        <f t="shared" si="56"/>
        <v>1991</v>
      </c>
    </row>
    <row r="187" spans="1:8" x14ac:dyDescent="0.25">
      <c r="A187" s="12"/>
      <c r="B187" s="12">
        <v>42621</v>
      </c>
      <c r="C187" s="74" t="s">
        <v>300</v>
      </c>
      <c r="D187" s="102">
        <v>136</v>
      </c>
      <c r="E187" s="8">
        <v>1991</v>
      </c>
      <c r="F187" s="8">
        <v>1991</v>
      </c>
      <c r="G187" s="8">
        <v>1991</v>
      </c>
      <c r="H187" s="8">
        <v>1991</v>
      </c>
    </row>
    <row r="188" spans="1:8" ht="25.5" x14ac:dyDescent="0.25">
      <c r="A188" s="119"/>
      <c r="B188" s="119">
        <v>45</v>
      </c>
      <c r="C188" s="120" t="s">
        <v>138</v>
      </c>
      <c r="D188" s="105">
        <f>D192</f>
        <v>6956.68</v>
      </c>
      <c r="E188" s="106">
        <f>E192</f>
        <v>36000</v>
      </c>
      <c r="F188" s="106">
        <f>F192+F189</f>
        <v>70000</v>
      </c>
      <c r="G188" s="106">
        <f>G192</f>
        <v>60000</v>
      </c>
      <c r="H188" s="106">
        <f>H192</f>
        <v>60000</v>
      </c>
    </row>
    <row r="189" spans="1:8" ht="25.5" x14ac:dyDescent="0.25">
      <c r="A189" s="115"/>
      <c r="B189" s="115">
        <v>451</v>
      </c>
      <c r="C189" s="116" t="s">
        <v>309</v>
      </c>
      <c r="D189" s="109"/>
      <c r="E189" s="110"/>
      <c r="F189" s="110">
        <f>F190</f>
        <v>10000</v>
      </c>
      <c r="G189" s="110"/>
      <c r="H189" s="110"/>
    </row>
    <row r="190" spans="1:8" ht="25.5" x14ac:dyDescent="0.25">
      <c r="A190" s="117"/>
      <c r="B190" s="117">
        <v>4511</v>
      </c>
      <c r="C190" s="118" t="s">
        <v>309</v>
      </c>
      <c r="D190" s="113"/>
      <c r="E190" s="114"/>
      <c r="F190" s="114">
        <f>F191</f>
        <v>10000</v>
      </c>
      <c r="G190" s="114"/>
      <c r="H190" s="114"/>
    </row>
    <row r="191" spans="1:8" ht="25.5" x14ac:dyDescent="0.25">
      <c r="A191" s="133"/>
      <c r="B191" s="133">
        <v>45111</v>
      </c>
      <c r="C191" s="134" t="s">
        <v>309</v>
      </c>
      <c r="D191" s="131"/>
      <c r="E191" s="132"/>
      <c r="F191" s="132">
        <v>10000</v>
      </c>
      <c r="G191" s="132"/>
      <c r="H191" s="132"/>
    </row>
    <row r="192" spans="1:8" ht="25.5" x14ac:dyDescent="0.25">
      <c r="A192" s="115"/>
      <c r="B192" s="115">
        <v>453</v>
      </c>
      <c r="C192" s="116" t="s">
        <v>301</v>
      </c>
      <c r="D192" s="109">
        <f>D193</f>
        <v>6956.68</v>
      </c>
      <c r="E192" s="110">
        <f t="shared" ref="E192:H193" si="57">E193</f>
        <v>36000</v>
      </c>
      <c r="F192" s="110">
        <f t="shared" si="57"/>
        <v>60000</v>
      </c>
      <c r="G192" s="110">
        <f t="shared" si="57"/>
        <v>60000</v>
      </c>
      <c r="H192" s="110">
        <f t="shared" si="57"/>
        <v>60000</v>
      </c>
    </row>
    <row r="193" spans="1:8" ht="25.5" x14ac:dyDescent="0.25">
      <c r="A193" s="117"/>
      <c r="B193" s="117">
        <v>4531</v>
      </c>
      <c r="C193" s="118" t="s">
        <v>301</v>
      </c>
      <c r="D193" s="113">
        <f>D194</f>
        <v>6956.68</v>
      </c>
      <c r="E193" s="114">
        <f t="shared" si="57"/>
        <v>36000</v>
      </c>
      <c r="F193" s="114">
        <f t="shared" si="57"/>
        <v>60000</v>
      </c>
      <c r="G193" s="114">
        <f t="shared" si="57"/>
        <v>60000</v>
      </c>
      <c r="H193" s="114">
        <f t="shared" si="57"/>
        <v>60000</v>
      </c>
    </row>
    <row r="194" spans="1:8" ht="25.5" x14ac:dyDescent="0.25">
      <c r="A194" s="12"/>
      <c r="B194" s="12">
        <v>45311</v>
      </c>
      <c r="C194" s="74" t="s">
        <v>301</v>
      </c>
      <c r="D194" s="102">
        <v>6956.68</v>
      </c>
      <c r="E194" s="8">
        <v>36000</v>
      </c>
      <c r="F194" s="8">
        <v>60000</v>
      </c>
      <c r="G194" s="8">
        <v>60000</v>
      </c>
      <c r="H194" s="8">
        <v>60000</v>
      </c>
    </row>
  </sheetData>
  <mergeCells count="5">
    <mergeCell ref="A41:H41"/>
    <mergeCell ref="A1:H1"/>
    <mergeCell ref="A3:H3"/>
    <mergeCell ref="A5:H5"/>
    <mergeCell ref="A7:H7"/>
  </mergeCells>
  <pageMargins left="0.7" right="0.7" top="0.75" bottom="0.75" header="0.3" footer="0.3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6"/>
  <sheetViews>
    <sheetView topLeftCell="A7" workbookViewId="0">
      <selection activeCell="E36" sqref="E36"/>
    </sheetView>
  </sheetViews>
  <sheetFormatPr defaultRowHeight="15" x14ac:dyDescent="0.25"/>
  <cols>
    <col min="1" max="1" width="6.42578125" style="59" customWidth="1"/>
    <col min="2" max="2" width="32.140625" style="59" bestFit="1" customWidth="1"/>
    <col min="3" max="7" width="25.28515625" style="59" customWidth="1"/>
  </cols>
  <sheetData>
    <row r="1" spans="1:7" ht="42" customHeight="1" x14ac:dyDescent="0.25">
      <c r="B1" s="139" t="s">
        <v>64</v>
      </c>
      <c r="C1" s="139"/>
      <c r="D1" s="139"/>
      <c r="E1" s="139"/>
      <c r="F1" s="139"/>
      <c r="G1" s="139"/>
    </row>
    <row r="2" spans="1:7" ht="18" customHeight="1" x14ac:dyDescent="0.25">
      <c r="B2" s="4"/>
      <c r="C2" s="4"/>
      <c r="D2" s="4"/>
      <c r="E2" s="4"/>
      <c r="F2" s="4"/>
      <c r="G2" s="4"/>
    </row>
    <row r="3" spans="1:7" ht="15.75" customHeight="1" x14ac:dyDescent="0.25">
      <c r="B3" s="139" t="s">
        <v>19</v>
      </c>
      <c r="C3" s="139"/>
      <c r="D3" s="139"/>
      <c r="E3" s="139"/>
      <c r="F3" s="139"/>
      <c r="G3" s="139"/>
    </row>
    <row r="4" spans="1:7" ht="18" x14ac:dyDescent="0.25">
      <c r="C4" s="4"/>
      <c r="D4" s="4"/>
      <c r="E4" s="4"/>
      <c r="F4" s="5"/>
      <c r="G4" s="5"/>
    </row>
    <row r="5" spans="1:7" ht="18" customHeight="1" x14ac:dyDescent="0.25">
      <c r="B5" s="139" t="s">
        <v>4</v>
      </c>
      <c r="C5" s="139"/>
      <c r="D5" s="139"/>
      <c r="E5" s="139"/>
      <c r="F5" s="139"/>
      <c r="G5" s="139"/>
    </row>
    <row r="6" spans="1:7" ht="18" x14ac:dyDescent="0.25">
      <c r="B6" s="4"/>
      <c r="C6" s="4"/>
      <c r="D6" s="4"/>
      <c r="E6" s="4"/>
      <c r="F6" s="5"/>
      <c r="G6" s="5"/>
    </row>
    <row r="7" spans="1:7" ht="15.75" customHeight="1" x14ac:dyDescent="0.25">
      <c r="B7" s="139" t="s">
        <v>37</v>
      </c>
      <c r="C7" s="139"/>
      <c r="D7" s="139"/>
      <c r="E7" s="139"/>
      <c r="F7" s="139"/>
      <c r="G7" s="139"/>
    </row>
    <row r="8" spans="1:7" ht="18" x14ac:dyDescent="0.25">
      <c r="B8" s="4"/>
      <c r="C8" s="4"/>
      <c r="D8" s="4"/>
      <c r="E8" s="4"/>
      <c r="F8" s="5"/>
      <c r="G8" s="5"/>
    </row>
    <row r="9" spans="1:7" ht="25.5" x14ac:dyDescent="0.25">
      <c r="A9" s="157" t="s">
        <v>39</v>
      </c>
      <c r="B9" s="157"/>
      <c r="C9" s="18" t="s">
        <v>59</v>
      </c>
      <c r="D9" s="19" t="s">
        <v>60</v>
      </c>
      <c r="E9" s="19" t="s">
        <v>61</v>
      </c>
      <c r="F9" s="19" t="s">
        <v>62</v>
      </c>
      <c r="G9" s="19" t="s">
        <v>63</v>
      </c>
    </row>
    <row r="10" spans="1:7" x14ac:dyDescent="0.25">
      <c r="A10" s="159" t="s">
        <v>0</v>
      </c>
      <c r="B10" s="159"/>
      <c r="C10" s="88">
        <f>C11+C13+C15+C18+C21+C23</f>
        <v>1600569.2200000002</v>
      </c>
      <c r="D10" s="88">
        <f t="shared" ref="D10:G10" si="0">D11+D13+D15+D18+D21+D23</f>
        <v>1902716</v>
      </c>
      <c r="E10" s="88">
        <f t="shared" si="0"/>
        <v>2653983</v>
      </c>
      <c r="F10" s="88">
        <f t="shared" si="0"/>
        <v>2465150</v>
      </c>
      <c r="G10" s="88">
        <f t="shared" si="0"/>
        <v>2465150</v>
      </c>
    </row>
    <row r="11" spans="1:7" x14ac:dyDescent="0.25">
      <c r="A11" s="63">
        <v>1</v>
      </c>
      <c r="B11" s="23" t="s">
        <v>67</v>
      </c>
      <c r="C11" s="69">
        <f>C12</f>
        <v>986862</v>
      </c>
      <c r="D11" s="69">
        <f t="shared" ref="D11:G11" si="1">D12</f>
        <v>1036205</v>
      </c>
      <c r="E11" s="69">
        <f t="shared" si="1"/>
        <v>1036205</v>
      </c>
      <c r="F11" s="69">
        <f t="shared" si="1"/>
        <v>1036205</v>
      </c>
      <c r="G11" s="69">
        <f t="shared" si="1"/>
        <v>1036205</v>
      </c>
    </row>
    <row r="12" spans="1:7" x14ac:dyDescent="0.25">
      <c r="A12" s="64">
        <v>11</v>
      </c>
      <c r="B12" s="13" t="s">
        <v>68</v>
      </c>
      <c r="C12" s="65">
        <v>986862</v>
      </c>
      <c r="D12" s="65">
        <v>1036205</v>
      </c>
      <c r="E12" s="65">
        <v>1036205</v>
      </c>
      <c r="F12" s="65">
        <v>1036205</v>
      </c>
      <c r="G12" s="65">
        <v>1036205</v>
      </c>
    </row>
    <row r="13" spans="1:7" x14ac:dyDescent="0.25">
      <c r="A13" s="63">
        <v>3</v>
      </c>
      <c r="B13" s="60" t="s">
        <v>69</v>
      </c>
      <c r="C13" s="68">
        <f>C14</f>
        <v>131469.35</v>
      </c>
      <c r="D13" s="68">
        <f t="shared" ref="D13:G13" si="2">D14</f>
        <v>148964</v>
      </c>
      <c r="E13" s="68">
        <f t="shared" si="2"/>
        <v>188426</v>
      </c>
      <c r="F13" s="68">
        <f t="shared" si="2"/>
        <v>168824</v>
      </c>
      <c r="G13" s="68">
        <f t="shared" si="2"/>
        <v>168824</v>
      </c>
    </row>
    <row r="14" spans="1:7" x14ac:dyDescent="0.25">
      <c r="A14" s="64">
        <v>31</v>
      </c>
      <c r="B14" s="13" t="s">
        <v>70</v>
      </c>
      <c r="C14" s="65">
        <v>131469.35</v>
      </c>
      <c r="D14" s="65">
        <v>148964</v>
      </c>
      <c r="E14" s="65">
        <v>188426</v>
      </c>
      <c r="F14" s="65">
        <v>168824</v>
      </c>
      <c r="G14" s="65">
        <v>168824</v>
      </c>
    </row>
    <row r="15" spans="1:7" x14ac:dyDescent="0.25">
      <c r="A15" s="63">
        <v>4</v>
      </c>
      <c r="B15" s="60" t="s">
        <v>71</v>
      </c>
      <c r="C15" s="68">
        <f>C16+C17</f>
        <v>0</v>
      </c>
      <c r="D15" s="68">
        <f t="shared" ref="D15:G15" si="3">D16+D17</f>
        <v>0</v>
      </c>
      <c r="E15" s="68">
        <f t="shared" si="3"/>
        <v>0</v>
      </c>
      <c r="F15" s="68">
        <f t="shared" si="3"/>
        <v>0</v>
      </c>
      <c r="G15" s="68">
        <f t="shared" si="3"/>
        <v>0</v>
      </c>
    </row>
    <row r="16" spans="1:7" x14ac:dyDescent="0.25">
      <c r="A16" s="64">
        <v>41</v>
      </c>
      <c r="B16" s="13" t="s">
        <v>72</v>
      </c>
      <c r="C16" s="65"/>
      <c r="D16" s="65"/>
      <c r="E16" s="65"/>
      <c r="F16" s="65"/>
      <c r="G16" s="65"/>
    </row>
    <row r="17" spans="1:7" x14ac:dyDescent="0.25">
      <c r="A17" s="64">
        <v>42</v>
      </c>
      <c r="B17" s="13" t="s">
        <v>73</v>
      </c>
      <c r="C17" s="65"/>
      <c r="D17" s="65"/>
      <c r="E17" s="65"/>
      <c r="F17" s="65"/>
      <c r="G17" s="65"/>
    </row>
    <row r="18" spans="1:7" x14ac:dyDescent="0.25">
      <c r="A18" s="63">
        <v>5</v>
      </c>
      <c r="B18" s="60" t="s">
        <v>74</v>
      </c>
      <c r="C18" s="68">
        <f>C19+C20</f>
        <v>477130.12</v>
      </c>
      <c r="D18" s="68">
        <f t="shared" ref="D18:G18" si="4">D19+D20</f>
        <v>691220</v>
      </c>
      <c r="E18" s="68">
        <f t="shared" si="4"/>
        <v>1428025</v>
      </c>
      <c r="F18" s="68">
        <f t="shared" si="4"/>
        <v>1258794</v>
      </c>
      <c r="G18" s="68">
        <f t="shared" si="4"/>
        <v>1258794</v>
      </c>
    </row>
    <row r="19" spans="1:7" x14ac:dyDescent="0.25">
      <c r="A19" s="64">
        <v>51</v>
      </c>
      <c r="B19" s="13" t="s">
        <v>75</v>
      </c>
      <c r="C19" s="65">
        <v>227563.99</v>
      </c>
      <c r="D19" s="65">
        <v>691220</v>
      </c>
      <c r="E19" s="65">
        <v>1428025</v>
      </c>
      <c r="F19" s="65">
        <v>1258794</v>
      </c>
      <c r="G19" s="65">
        <v>1258794</v>
      </c>
    </row>
    <row r="20" spans="1:7" x14ac:dyDescent="0.25">
      <c r="A20" s="64">
        <v>52</v>
      </c>
      <c r="B20" s="13" t="s">
        <v>76</v>
      </c>
      <c r="C20" s="65">
        <v>249566.13</v>
      </c>
      <c r="D20" s="65"/>
      <c r="E20" s="65"/>
      <c r="F20" s="65"/>
      <c r="G20" s="65"/>
    </row>
    <row r="21" spans="1:7" x14ac:dyDescent="0.25">
      <c r="A21" s="63">
        <v>6</v>
      </c>
      <c r="B21" s="25" t="s">
        <v>77</v>
      </c>
      <c r="C21" s="68">
        <f>C22</f>
        <v>1391.51</v>
      </c>
      <c r="D21" s="68">
        <f t="shared" ref="D21:G21" si="5">D22</f>
        <v>26327</v>
      </c>
      <c r="E21" s="68">
        <f t="shared" si="5"/>
        <v>1327</v>
      </c>
      <c r="F21" s="68">
        <f t="shared" si="5"/>
        <v>1327</v>
      </c>
      <c r="G21" s="68">
        <f t="shared" si="5"/>
        <v>1327</v>
      </c>
    </row>
    <row r="22" spans="1:7" x14ac:dyDescent="0.25">
      <c r="A22" s="64">
        <v>61</v>
      </c>
      <c r="B22" s="15" t="s">
        <v>78</v>
      </c>
      <c r="C22" s="66">
        <v>1391.51</v>
      </c>
      <c r="D22" s="65">
        <v>26327</v>
      </c>
      <c r="E22" s="65">
        <v>1327</v>
      </c>
      <c r="F22" s="65">
        <v>1327</v>
      </c>
      <c r="G22" s="65">
        <v>1327</v>
      </c>
    </row>
    <row r="23" spans="1:7" ht="51" x14ac:dyDescent="0.25">
      <c r="A23" s="63">
        <v>7</v>
      </c>
      <c r="B23" s="61" t="s">
        <v>79</v>
      </c>
      <c r="C23" s="70">
        <f>C24+C25</f>
        <v>3716.24</v>
      </c>
      <c r="D23" s="70">
        <f t="shared" ref="D23:G23" si="6">D24+D25</f>
        <v>0</v>
      </c>
      <c r="E23" s="70">
        <f t="shared" si="6"/>
        <v>0</v>
      </c>
      <c r="F23" s="70">
        <f t="shared" si="6"/>
        <v>0</v>
      </c>
      <c r="G23" s="70">
        <f t="shared" si="6"/>
        <v>0</v>
      </c>
    </row>
    <row r="24" spans="1:7" ht="25.5" x14ac:dyDescent="0.25">
      <c r="A24" s="64">
        <v>71</v>
      </c>
      <c r="B24" s="62" t="s">
        <v>80</v>
      </c>
      <c r="C24" s="66">
        <v>3716.24</v>
      </c>
      <c r="D24" s="65"/>
      <c r="E24" s="65"/>
      <c r="F24" s="65"/>
      <c r="G24" s="67"/>
    </row>
    <row r="25" spans="1:7" x14ac:dyDescent="0.25">
      <c r="A25" s="64">
        <v>72</v>
      </c>
      <c r="B25" s="13" t="s">
        <v>81</v>
      </c>
      <c r="C25" s="66"/>
      <c r="D25" s="65"/>
      <c r="E25" s="65"/>
      <c r="F25" s="65"/>
      <c r="G25" s="67"/>
    </row>
    <row r="28" spans="1:7" ht="15.75" customHeight="1" x14ac:dyDescent="0.25">
      <c r="B28" s="139" t="s">
        <v>38</v>
      </c>
      <c r="C28" s="139"/>
      <c r="D28" s="139"/>
      <c r="E28" s="139"/>
      <c r="F28" s="139"/>
      <c r="G28" s="139"/>
    </row>
    <row r="29" spans="1:7" ht="18" x14ac:dyDescent="0.25">
      <c r="B29" s="4"/>
      <c r="C29" s="4"/>
      <c r="D29" s="4"/>
      <c r="E29" s="4"/>
      <c r="F29" s="5"/>
      <c r="G29" s="5"/>
    </row>
    <row r="30" spans="1:7" ht="25.5" x14ac:dyDescent="0.25">
      <c r="A30" s="157" t="s">
        <v>39</v>
      </c>
      <c r="B30" s="157"/>
      <c r="C30" s="18" t="s">
        <v>59</v>
      </c>
      <c r="D30" s="19" t="s">
        <v>60</v>
      </c>
      <c r="E30" s="19" t="s">
        <v>61</v>
      </c>
      <c r="F30" s="19" t="s">
        <v>62</v>
      </c>
      <c r="G30" s="19" t="s">
        <v>63</v>
      </c>
    </row>
    <row r="31" spans="1:7" x14ac:dyDescent="0.25">
      <c r="A31" s="158" t="s">
        <v>1</v>
      </c>
      <c r="B31" s="158"/>
      <c r="C31" s="83">
        <f>C32+C34+C36+C39+C42+C44</f>
        <v>1524078.91</v>
      </c>
      <c r="D31" s="83">
        <f t="shared" ref="D31:G31" si="7">D32+D34+D36+D39+D42+D44</f>
        <v>1960281</v>
      </c>
      <c r="E31" s="83">
        <f t="shared" si="7"/>
        <v>2653983</v>
      </c>
      <c r="F31" s="83">
        <f t="shared" si="7"/>
        <v>2465150</v>
      </c>
      <c r="G31" s="83">
        <f t="shared" si="7"/>
        <v>2465150</v>
      </c>
    </row>
    <row r="32" spans="1:7" ht="15.75" customHeight="1" x14ac:dyDescent="0.25">
      <c r="A32" s="63">
        <v>1</v>
      </c>
      <c r="B32" s="23" t="s">
        <v>67</v>
      </c>
      <c r="C32" s="70">
        <f>C33</f>
        <v>986862</v>
      </c>
      <c r="D32" s="70">
        <f t="shared" ref="D32:G32" si="8">D33</f>
        <v>1036205</v>
      </c>
      <c r="E32" s="70">
        <f t="shared" si="8"/>
        <v>1036205</v>
      </c>
      <c r="F32" s="70">
        <f t="shared" si="8"/>
        <v>1036205</v>
      </c>
      <c r="G32" s="70">
        <f t="shared" si="8"/>
        <v>1036205</v>
      </c>
    </row>
    <row r="33" spans="1:7" x14ac:dyDescent="0.25">
      <c r="A33" s="64">
        <v>11</v>
      </c>
      <c r="B33" s="13" t="s">
        <v>68</v>
      </c>
      <c r="C33" s="66">
        <v>986862</v>
      </c>
      <c r="D33" s="65">
        <v>1036205</v>
      </c>
      <c r="E33" s="65">
        <v>1036205</v>
      </c>
      <c r="F33" s="65">
        <v>1036205</v>
      </c>
      <c r="G33" s="65">
        <v>1036205</v>
      </c>
    </row>
    <row r="34" spans="1:7" x14ac:dyDescent="0.25">
      <c r="A34" s="63">
        <v>3</v>
      </c>
      <c r="B34" s="60" t="s">
        <v>69</v>
      </c>
      <c r="C34" s="70">
        <f>C35</f>
        <v>64103.9</v>
      </c>
      <c r="D34" s="70">
        <f t="shared" ref="D34:G34" si="9">D35</f>
        <v>206529</v>
      </c>
      <c r="E34" s="70">
        <f t="shared" si="9"/>
        <v>188426</v>
      </c>
      <c r="F34" s="70">
        <f t="shared" si="9"/>
        <v>168824</v>
      </c>
      <c r="G34" s="70">
        <f t="shared" si="9"/>
        <v>168824</v>
      </c>
    </row>
    <row r="35" spans="1:7" x14ac:dyDescent="0.25">
      <c r="A35" s="64">
        <v>31</v>
      </c>
      <c r="B35" s="13" t="s">
        <v>70</v>
      </c>
      <c r="C35" s="66">
        <v>64103.9</v>
      </c>
      <c r="D35" s="65">
        <v>206529</v>
      </c>
      <c r="E35" s="65">
        <v>188426</v>
      </c>
      <c r="F35" s="65">
        <v>168824</v>
      </c>
      <c r="G35" s="65">
        <v>168824</v>
      </c>
    </row>
    <row r="36" spans="1:7" x14ac:dyDescent="0.25">
      <c r="A36" s="63">
        <v>4</v>
      </c>
      <c r="B36" s="60" t="s">
        <v>71</v>
      </c>
      <c r="C36" s="70">
        <f>C37+C38</f>
        <v>0</v>
      </c>
      <c r="D36" s="70">
        <f t="shared" ref="D36:G36" si="10">D37+D38</f>
        <v>0</v>
      </c>
      <c r="E36" s="70">
        <f t="shared" si="10"/>
        <v>0</v>
      </c>
      <c r="F36" s="70">
        <f t="shared" si="10"/>
        <v>0</v>
      </c>
      <c r="G36" s="70">
        <f t="shared" si="10"/>
        <v>0</v>
      </c>
    </row>
    <row r="37" spans="1:7" x14ac:dyDescent="0.25">
      <c r="A37" s="64">
        <v>41</v>
      </c>
      <c r="B37" s="13" t="s">
        <v>72</v>
      </c>
      <c r="C37" s="71"/>
      <c r="D37" s="71"/>
      <c r="E37" s="71"/>
      <c r="F37" s="71"/>
      <c r="G37" s="71"/>
    </row>
    <row r="38" spans="1:7" x14ac:dyDescent="0.25">
      <c r="A38" s="64">
        <v>42</v>
      </c>
      <c r="B38" s="13" t="s">
        <v>73</v>
      </c>
      <c r="C38" s="71"/>
      <c r="D38" s="71"/>
      <c r="E38" s="71"/>
      <c r="F38" s="71"/>
      <c r="G38" s="71"/>
    </row>
    <row r="39" spans="1:7" x14ac:dyDescent="0.25">
      <c r="A39" s="63">
        <v>5</v>
      </c>
      <c r="B39" s="60" t="s">
        <v>74</v>
      </c>
      <c r="C39" s="72">
        <f>C40+C41</f>
        <v>471721.5</v>
      </c>
      <c r="D39" s="72">
        <f t="shared" ref="D39:G39" si="11">D40+D41</f>
        <v>691220</v>
      </c>
      <c r="E39" s="72">
        <f t="shared" si="11"/>
        <v>1428025</v>
      </c>
      <c r="F39" s="72">
        <f t="shared" si="11"/>
        <v>1258794</v>
      </c>
      <c r="G39" s="72">
        <f t="shared" si="11"/>
        <v>1258794</v>
      </c>
    </row>
    <row r="40" spans="1:7" x14ac:dyDescent="0.25">
      <c r="A40" s="64">
        <v>51</v>
      </c>
      <c r="B40" s="13" t="s">
        <v>75</v>
      </c>
      <c r="C40" s="73">
        <v>227563.99</v>
      </c>
      <c r="D40" s="73">
        <v>691220</v>
      </c>
      <c r="E40" s="65">
        <v>1428025</v>
      </c>
      <c r="F40" s="65">
        <v>1258794</v>
      </c>
      <c r="G40" s="65">
        <v>1258794</v>
      </c>
    </row>
    <row r="41" spans="1:7" x14ac:dyDescent="0.25">
      <c r="A41" s="64">
        <v>52</v>
      </c>
      <c r="B41" s="13" t="s">
        <v>76</v>
      </c>
      <c r="C41" s="73">
        <v>244157.51</v>
      </c>
      <c r="D41" s="73"/>
      <c r="E41" s="73"/>
      <c r="F41" s="73"/>
      <c r="G41" s="73"/>
    </row>
    <row r="42" spans="1:7" x14ac:dyDescent="0.25">
      <c r="A42" s="63">
        <v>6</v>
      </c>
      <c r="B42" s="25" t="s">
        <v>77</v>
      </c>
      <c r="C42" s="72">
        <f>C43</f>
        <v>1391.51</v>
      </c>
      <c r="D42" s="72">
        <f t="shared" ref="D42:G42" si="12">D43</f>
        <v>26327</v>
      </c>
      <c r="E42" s="72">
        <f t="shared" si="12"/>
        <v>1327</v>
      </c>
      <c r="F42" s="72">
        <f t="shared" si="12"/>
        <v>1327</v>
      </c>
      <c r="G42" s="72">
        <f t="shared" si="12"/>
        <v>1327</v>
      </c>
    </row>
    <row r="43" spans="1:7" x14ac:dyDescent="0.25">
      <c r="A43" s="64">
        <v>61</v>
      </c>
      <c r="B43" s="15" t="s">
        <v>78</v>
      </c>
      <c r="C43" s="73">
        <v>1391.51</v>
      </c>
      <c r="D43" s="73">
        <v>26327</v>
      </c>
      <c r="E43" s="73">
        <v>1327</v>
      </c>
      <c r="F43" s="73">
        <v>1327</v>
      </c>
      <c r="G43" s="73">
        <v>1327</v>
      </c>
    </row>
    <row r="44" spans="1:7" ht="51" x14ac:dyDescent="0.25">
      <c r="A44" s="63">
        <v>7</v>
      </c>
      <c r="B44" s="61" t="s">
        <v>79</v>
      </c>
      <c r="C44" s="72">
        <f>C45+C46</f>
        <v>0</v>
      </c>
      <c r="D44" s="72">
        <f t="shared" ref="D44:G44" si="13">D45+D46</f>
        <v>0</v>
      </c>
      <c r="E44" s="72">
        <f t="shared" si="13"/>
        <v>0</v>
      </c>
      <c r="F44" s="72">
        <f t="shared" si="13"/>
        <v>0</v>
      </c>
      <c r="G44" s="72">
        <f t="shared" si="13"/>
        <v>0</v>
      </c>
    </row>
    <row r="45" spans="1:7" ht="25.5" x14ac:dyDescent="0.25">
      <c r="A45" s="64">
        <v>71</v>
      </c>
      <c r="B45" s="62" t="s">
        <v>80</v>
      </c>
      <c r="C45" s="73"/>
      <c r="D45" s="73"/>
      <c r="E45" s="73"/>
      <c r="F45" s="73"/>
      <c r="G45" s="73"/>
    </row>
    <row r="46" spans="1:7" x14ac:dyDescent="0.25">
      <c r="A46" s="64">
        <v>72</v>
      </c>
      <c r="B46" s="13" t="s">
        <v>81</v>
      </c>
      <c r="C46" s="73"/>
      <c r="D46" s="73"/>
      <c r="E46" s="73"/>
      <c r="F46" s="73"/>
      <c r="G46" s="73"/>
    </row>
  </sheetData>
  <mergeCells count="9">
    <mergeCell ref="A30:B30"/>
    <mergeCell ref="A31:B31"/>
    <mergeCell ref="B1:G1"/>
    <mergeCell ref="B3:G3"/>
    <mergeCell ref="B5:G5"/>
    <mergeCell ref="B7:G7"/>
    <mergeCell ref="B28:G28"/>
    <mergeCell ref="A9:B9"/>
    <mergeCell ref="A10:B10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39"/>
  <sheetViews>
    <sheetView topLeftCell="B7" workbookViewId="0">
      <selection activeCell="D17" sqref="D17"/>
    </sheetView>
  </sheetViews>
  <sheetFormatPr defaultRowHeight="15" x14ac:dyDescent="0.25"/>
  <cols>
    <col min="1" max="1" width="76.42578125" style="59" bestFit="1" customWidth="1"/>
    <col min="2" max="6" width="25.28515625" style="59" customWidth="1"/>
  </cols>
  <sheetData>
    <row r="1" spans="1:6" ht="42" customHeight="1" x14ac:dyDescent="0.25">
      <c r="A1" s="139" t="s">
        <v>64</v>
      </c>
      <c r="B1" s="139"/>
      <c r="C1" s="139"/>
      <c r="D1" s="139"/>
      <c r="E1" s="139"/>
      <c r="F1" s="13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139" t="s">
        <v>19</v>
      </c>
      <c r="B3" s="139"/>
      <c r="C3" s="139"/>
      <c r="D3" s="139"/>
      <c r="E3" s="152"/>
      <c r="F3" s="152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9" t="s">
        <v>4</v>
      </c>
      <c r="B5" s="160"/>
      <c r="C5" s="160"/>
      <c r="D5" s="160"/>
      <c r="E5" s="160"/>
      <c r="F5" s="16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139" t="s">
        <v>14</v>
      </c>
      <c r="B7" s="160"/>
      <c r="C7" s="160"/>
      <c r="D7" s="160"/>
      <c r="E7" s="160"/>
      <c r="F7" s="160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19" t="s">
        <v>39</v>
      </c>
      <c r="B9" s="18" t="s">
        <v>59</v>
      </c>
      <c r="C9" s="19" t="s">
        <v>60</v>
      </c>
      <c r="D9" s="19" t="s">
        <v>61</v>
      </c>
      <c r="E9" s="19" t="s">
        <v>62</v>
      </c>
      <c r="F9" s="19" t="s">
        <v>63</v>
      </c>
    </row>
    <row r="10" spans="1:6" ht="15.75" customHeight="1" x14ac:dyDescent="0.25">
      <c r="A10" s="80" t="s">
        <v>15</v>
      </c>
      <c r="B10" s="81">
        <f>B11+B14+B15+B17+B23+B28+B29+B34+B37</f>
        <v>1524078.91</v>
      </c>
      <c r="C10" s="81">
        <f t="shared" ref="C10:F10" si="0">C11+C14+C15+C17+C23+C28+C29+C34+C37</f>
        <v>1960281</v>
      </c>
      <c r="D10" s="81">
        <f t="shared" si="0"/>
        <v>2653983</v>
      </c>
      <c r="E10" s="81">
        <f t="shared" si="0"/>
        <v>2466150</v>
      </c>
      <c r="F10" s="81">
        <f t="shared" si="0"/>
        <v>2466150</v>
      </c>
    </row>
    <row r="11" spans="1:6" ht="15.75" customHeight="1" x14ac:dyDescent="0.25">
      <c r="A11" s="11" t="s">
        <v>82</v>
      </c>
      <c r="B11" s="70">
        <f>B12+B13</f>
        <v>0</v>
      </c>
      <c r="C11" s="70">
        <f t="shared" ref="C11:F11" si="1">C12+C13</f>
        <v>0</v>
      </c>
      <c r="D11" s="70">
        <f t="shared" si="1"/>
        <v>0</v>
      </c>
      <c r="E11" s="70">
        <f t="shared" si="1"/>
        <v>0</v>
      </c>
      <c r="F11" s="70">
        <f t="shared" si="1"/>
        <v>0</v>
      </c>
    </row>
    <row r="12" spans="1:6" x14ac:dyDescent="0.25">
      <c r="A12" s="74" t="s">
        <v>83</v>
      </c>
      <c r="B12" s="66"/>
      <c r="C12" s="65"/>
      <c r="D12" s="65"/>
      <c r="E12" s="65"/>
      <c r="F12" s="65"/>
    </row>
    <row r="13" spans="1:6" x14ac:dyDescent="0.25">
      <c r="A13" s="16" t="s">
        <v>84</v>
      </c>
      <c r="B13" s="66"/>
      <c r="C13" s="65"/>
      <c r="D13" s="65"/>
      <c r="E13" s="65"/>
      <c r="F13" s="65"/>
    </row>
    <row r="14" spans="1:6" x14ac:dyDescent="0.25">
      <c r="A14" s="11" t="s">
        <v>85</v>
      </c>
      <c r="B14" s="70">
        <v>0</v>
      </c>
      <c r="C14" s="68">
        <v>0</v>
      </c>
      <c r="D14" s="68">
        <v>0</v>
      </c>
      <c r="E14" s="68">
        <v>0</v>
      </c>
      <c r="F14" s="77">
        <v>0</v>
      </c>
    </row>
    <row r="15" spans="1:6" s="75" customFormat="1" x14ac:dyDescent="0.25">
      <c r="A15" s="11" t="s">
        <v>86</v>
      </c>
      <c r="B15" s="70">
        <f>B16</f>
        <v>1524078.91</v>
      </c>
      <c r="C15" s="70">
        <f t="shared" ref="C15:F15" si="2">C16</f>
        <v>1960281</v>
      </c>
      <c r="D15" s="70">
        <f t="shared" si="2"/>
        <v>2653983</v>
      </c>
      <c r="E15" s="70">
        <f t="shared" si="2"/>
        <v>2466150</v>
      </c>
      <c r="F15" s="70">
        <f t="shared" si="2"/>
        <v>2466150</v>
      </c>
    </row>
    <row r="16" spans="1:6" x14ac:dyDescent="0.25">
      <c r="A16" s="64" t="s">
        <v>87</v>
      </c>
      <c r="B16" s="78">
        <v>1524078.91</v>
      </c>
      <c r="C16" s="78">
        <v>1960281</v>
      </c>
      <c r="D16" s="78">
        <v>2653983</v>
      </c>
      <c r="E16" s="78">
        <v>2466150</v>
      </c>
      <c r="F16" s="78">
        <v>2466150</v>
      </c>
    </row>
    <row r="17" spans="1:6" s="75" customFormat="1" x14ac:dyDescent="0.25">
      <c r="A17" s="63" t="s">
        <v>88</v>
      </c>
      <c r="B17" s="79">
        <f>B18</f>
        <v>0</v>
      </c>
      <c r="C17" s="79">
        <f t="shared" ref="C17:F17" si="3">C18</f>
        <v>0</v>
      </c>
      <c r="D17" s="79">
        <f t="shared" si="3"/>
        <v>0</v>
      </c>
      <c r="E17" s="79">
        <f t="shared" si="3"/>
        <v>0</v>
      </c>
      <c r="F17" s="79">
        <f t="shared" si="3"/>
        <v>0</v>
      </c>
    </row>
    <row r="18" spans="1:6" x14ac:dyDescent="0.25">
      <c r="A18" s="64" t="s">
        <v>89</v>
      </c>
      <c r="B18" s="78"/>
      <c r="C18" s="78"/>
      <c r="D18" s="78"/>
      <c r="E18" s="78"/>
      <c r="F18" s="78"/>
    </row>
    <row r="19" spans="1:6" s="75" customFormat="1" x14ac:dyDescent="0.25">
      <c r="A19" s="63" t="s">
        <v>90</v>
      </c>
      <c r="B19" s="79">
        <f>B20+B21+B22</f>
        <v>0</v>
      </c>
      <c r="C19" s="79">
        <f t="shared" ref="C19:F19" si="4">C20+C21+C22</f>
        <v>0</v>
      </c>
      <c r="D19" s="79">
        <f t="shared" si="4"/>
        <v>0</v>
      </c>
      <c r="E19" s="79">
        <f t="shared" si="4"/>
        <v>0</v>
      </c>
      <c r="F19" s="79">
        <f t="shared" si="4"/>
        <v>0</v>
      </c>
    </row>
    <row r="20" spans="1:6" x14ac:dyDescent="0.25">
      <c r="A20" s="64" t="s">
        <v>91</v>
      </c>
      <c r="B20" s="78"/>
      <c r="C20" s="78"/>
      <c r="D20" s="78"/>
      <c r="E20" s="78"/>
      <c r="F20" s="78"/>
    </row>
    <row r="21" spans="1:6" x14ac:dyDescent="0.25">
      <c r="A21" s="64" t="s">
        <v>92</v>
      </c>
      <c r="B21" s="78"/>
      <c r="C21" s="78"/>
      <c r="D21" s="78"/>
      <c r="E21" s="78"/>
      <c r="F21" s="78"/>
    </row>
    <row r="22" spans="1:6" x14ac:dyDescent="0.25">
      <c r="A22" s="64" t="s">
        <v>93</v>
      </c>
      <c r="B22" s="78"/>
      <c r="C22" s="78"/>
      <c r="D22" s="78"/>
      <c r="E22" s="78"/>
      <c r="F22" s="78"/>
    </row>
    <row r="23" spans="1:6" s="75" customFormat="1" x14ac:dyDescent="0.25">
      <c r="A23" s="63" t="s">
        <v>109</v>
      </c>
      <c r="B23" s="79">
        <f>B24+B25+B26+B27</f>
        <v>0</v>
      </c>
      <c r="C23" s="79">
        <f t="shared" ref="C23:F23" si="5">C24+C25+C26+C27</f>
        <v>0</v>
      </c>
      <c r="D23" s="79">
        <f t="shared" si="5"/>
        <v>0</v>
      </c>
      <c r="E23" s="79">
        <f t="shared" si="5"/>
        <v>0</v>
      </c>
      <c r="F23" s="79">
        <f t="shared" si="5"/>
        <v>0</v>
      </c>
    </row>
    <row r="24" spans="1:6" x14ac:dyDescent="0.25">
      <c r="A24" s="64" t="s">
        <v>94</v>
      </c>
      <c r="B24" s="78"/>
      <c r="C24" s="78"/>
      <c r="D24" s="78"/>
      <c r="E24" s="78"/>
      <c r="F24" s="78"/>
    </row>
    <row r="25" spans="1:6" x14ac:dyDescent="0.25">
      <c r="A25" s="64" t="s">
        <v>95</v>
      </c>
      <c r="B25" s="78"/>
      <c r="C25" s="78"/>
      <c r="D25" s="78"/>
      <c r="E25" s="78"/>
      <c r="F25" s="78"/>
    </row>
    <row r="26" spans="1:6" x14ac:dyDescent="0.25">
      <c r="A26" s="64" t="s">
        <v>96</v>
      </c>
      <c r="B26" s="78"/>
      <c r="C26" s="78"/>
      <c r="D26" s="78"/>
      <c r="E26" s="78"/>
      <c r="F26" s="78"/>
    </row>
    <row r="27" spans="1:6" x14ac:dyDescent="0.25">
      <c r="A27" s="64" t="s">
        <v>97</v>
      </c>
      <c r="B27" s="78"/>
      <c r="C27" s="78"/>
      <c r="D27" s="78"/>
      <c r="E27" s="78"/>
      <c r="F27" s="78"/>
    </row>
    <row r="28" spans="1:6" s="75" customFormat="1" x14ac:dyDescent="0.25">
      <c r="A28" s="63" t="s">
        <v>98</v>
      </c>
      <c r="B28" s="79">
        <v>0</v>
      </c>
      <c r="C28" s="79">
        <v>0</v>
      </c>
      <c r="D28" s="79">
        <v>0</v>
      </c>
      <c r="E28" s="79">
        <v>0</v>
      </c>
      <c r="F28" s="79">
        <v>0</v>
      </c>
    </row>
    <row r="29" spans="1:6" s="75" customFormat="1" x14ac:dyDescent="0.25">
      <c r="A29" s="63" t="s">
        <v>99</v>
      </c>
      <c r="B29" s="79">
        <f>B30+B31+B32+B33</f>
        <v>0</v>
      </c>
      <c r="C29" s="79">
        <f t="shared" ref="C29:F29" si="6">C30+C31+C32+C33</f>
        <v>0</v>
      </c>
      <c r="D29" s="79">
        <f t="shared" si="6"/>
        <v>0</v>
      </c>
      <c r="E29" s="79">
        <f t="shared" si="6"/>
        <v>0</v>
      </c>
      <c r="F29" s="79">
        <f t="shared" si="6"/>
        <v>0</v>
      </c>
    </row>
    <row r="30" spans="1:6" x14ac:dyDescent="0.25">
      <c r="A30" s="64" t="s">
        <v>100</v>
      </c>
      <c r="B30" s="78"/>
      <c r="C30" s="78"/>
      <c r="D30" s="78"/>
      <c r="E30" s="78"/>
      <c r="F30" s="78"/>
    </row>
    <row r="31" spans="1:6" x14ac:dyDescent="0.25">
      <c r="A31" s="64" t="s">
        <v>101</v>
      </c>
      <c r="B31" s="78"/>
      <c r="C31" s="78"/>
      <c r="D31" s="78"/>
      <c r="E31" s="78"/>
      <c r="F31" s="78"/>
    </row>
    <row r="32" spans="1:6" x14ac:dyDescent="0.25">
      <c r="A32" s="64" t="s">
        <v>102</v>
      </c>
      <c r="B32" s="78"/>
      <c r="C32" s="78"/>
      <c r="D32" s="78"/>
      <c r="E32" s="78"/>
      <c r="F32" s="78"/>
    </row>
    <row r="33" spans="1:6" x14ac:dyDescent="0.25">
      <c r="A33" s="64" t="s">
        <v>103</v>
      </c>
      <c r="B33" s="78"/>
      <c r="C33" s="78"/>
      <c r="D33" s="78"/>
      <c r="E33" s="78"/>
      <c r="F33" s="78"/>
    </row>
    <row r="34" spans="1:6" s="75" customFormat="1" x14ac:dyDescent="0.25">
      <c r="A34" s="63" t="s">
        <v>104</v>
      </c>
      <c r="B34" s="79">
        <f>B35+B36</f>
        <v>0</v>
      </c>
      <c r="C34" s="79">
        <f t="shared" ref="C34:F34" si="7">C35+C36</f>
        <v>0</v>
      </c>
      <c r="D34" s="79">
        <f t="shared" si="7"/>
        <v>0</v>
      </c>
      <c r="E34" s="79">
        <f t="shared" si="7"/>
        <v>0</v>
      </c>
      <c r="F34" s="79">
        <f t="shared" si="7"/>
        <v>0</v>
      </c>
    </row>
    <row r="35" spans="1:6" x14ac:dyDescent="0.25">
      <c r="A35" s="64" t="s">
        <v>105</v>
      </c>
      <c r="B35" s="78"/>
      <c r="C35" s="78"/>
      <c r="D35" s="78"/>
      <c r="E35" s="78"/>
      <c r="F35" s="78"/>
    </row>
    <row r="36" spans="1:6" x14ac:dyDescent="0.25">
      <c r="A36" s="64" t="s">
        <v>106</v>
      </c>
      <c r="B36" s="78"/>
      <c r="C36" s="78"/>
      <c r="D36" s="78"/>
      <c r="E36" s="78"/>
      <c r="F36" s="78"/>
    </row>
    <row r="37" spans="1:6" s="75" customFormat="1" x14ac:dyDescent="0.25">
      <c r="A37" s="63" t="s">
        <v>107</v>
      </c>
      <c r="B37" s="79">
        <f>B38+B39</f>
        <v>0</v>
      </c>
      <c r="C37" s="79">
        <f t="shared" ref="C37:F37" si="8">C38+C39</f>
        <v>0</v>
      </c>
      <c r="D37" s="79">
        <f t="shared" si="8"/>
        <v>0</v>
      </c>
      <c r="E37" s="79">
        <f t="shared" si="8"/>
        <v>0</v>
      </c>
      <c r="F37" s="79">
        <f t="shared" si="8"/>
        <v>0</v>
      </c>
    </row>
    <row r="38" spans="1:6" x14ac:dyDescent="0.25">
      <c r="A38" s="64" t="s">
        <v>108</v>
      </c>
      <c r="B38" s="78"/>
      <c r="C38" s="78"/>
      <c r="D38" s="78"/>
      <c r="E38" s="78"/>
      <c r="F38" s="78"/>
    </row>
    <row r="39" spans="1:6" x14ac:dyDescent="0.25">
      <c r="A39" s="64" t="s">
        <v>110</v>
      </c>
      <c r="B39" s="78"/>
      <c r="C39" s="78"/>
      <c r="D39" s="78"/>
      <c r="E39" s="78"/>
      <c r="F39" s="78"/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E14" sqref="E14:H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139" t="s">
        <v>19</v>
      </c>
      <c r="B3" s="139"/>
      <c r="C3" s="139"/>
      <c r="D3" s="139"/>
      <c r="E3" s="139"/>
      <c r="F3" s="139"/>
      <c r="G3" s="139"/>
      <c r="H3" s="13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139" t="s">
        <v>44</v>
      </c>
      <c r="B5" s="139"/>
      <c r="C5" s="139"/>
      <c r="D5" s="139"/>
      <c r="E5" s="139"/>
      <c r="F5" s="139"/>
      <c r="G5" s="139"/>
      <c r="H5" s="13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19" t="s">
        <v>5</v>
      </c>
      <c r="B7" s="18" t="s">
        <v>6</v>
      </c>
      <c r="C7" s="18" t="s">
        <v>27</v>
      </c>
      <c r="D7" s="18" t="s">
        <v>59</v>
      </c>
      <c r="E7" s="19" t="s">
        <v>60</v>
      </c>
      <c r="F7" s="19" t="s">
        <v>61</v>
      </c>
      <c r="G7" s="19" t="s">
        <v>62</v>
      </c>
      <c r="H7" s="19" t="s">
        <v>63</v>
      </c>
    </row>
    <row r="8" spans="1:8" x14ac:dyDescent="0.25">
      <c r="A8" s="36"/>
      <c r="B8" s="37"/>
      <c r="C8" s="35" t="s">
        <v>46</v>
      </c>
      <c r="D8" s="125">
        <f>D9</f>
        <v>0</v>
      </c>
      <c r="E8" s="125">
        <f t="shared" ref="E8:H9" si="0">E9</f>
        <v>0</v>
      </c>
      <c r="F8" s="125">
        <f t="shared" si="0"/>
        <v>0</v>
      </c>
      <c r="G8" s="125">
        <f t="shared" si="0"/>
        <v>0</v>
      </c>
      <c r="H8" s="125">
        <f t="shared" si="0"/>
        <v>0</v>
      </c>
    </row>
    <row r="9" spans="1:8" ht="25.5" x14ac:dyDescent="0.25">
      <c r="A9" s="11">
        <v>8</v>
      </c>
      <c r="B9" s="11"/>
      <c r="C9" s="11" t="s">
        <v>16</v>
      </c>
      <c r="D9" s="8">
        <f>D10</f>
        <v>0</v>
      </c>
      <c r="E9" s="8">
        <f t="shared" si="0"/>
        <v>0</v>
      </c>
      <c r="F9" s="8">
        <f t="shared" si="0"/>
        <v>0</v>
      </c>
      <c r="G9" s="8">
        <f t="shared" si="0"/>
        <v>0</v>
      </c>
      <c r="H9" s="8">
        <f t="shared" si="0"/>
        <v>0</v>
      </c>
    </row>
    <row r="10" spans="1:8" x14ac:dyDescent="0.25">
      <c r="A10" s="11"/>
      <c r="B10" s="15">
        <v>84</v>
      </c>
      <c r="C10" s="15" t="s">
        <v>21</v>
      </c>
      <c r="D10" s="8">
        <v>0</v>
      </c>
      <c r="E10" s="9"/>
      <c r="F10" s="9"/>
      <c r="G10" s="9"/>
      <c r="H10" s="9"/>
    </row>
    <row r="11" spans="1:8" x14ac:dyDescent="0.25">
      <c r="A11" s="11"/>
      <c r="B11" s="15"/>
      <c r="C11" s="38"/>
      <c r="D11" s="8"/>
      <c r="E11" s="9"/>
      <c r="F11" s="9"/>
      <c r="G11" s="9"/>
      <c r="H11" s="9"/>
    </row>
    <row r="12" spans="1:8" x14ac:dyDescent="0.25">
      <c r="A12" s="11"/>
      <c r="B12" s="15"/>
      <c r="C12" s="35" t="s">
        <v>49</v>
      </c>
      <c r="D12" s="8">
        <f>D13</f>
        <v>42793</v>
      </c>
      <c r="E12" s="8">
        <f t="shared" ref="E12:H13" si="1">E13</f>
        <v>43000</v>
      </c>
      <c r="F12" s="8">
        <f t="shared" si="1"/>
        <v>43000</v>
      </c>
      <c r="G12" s="8">
        <f t="shared" si="1"/>
        <v>43000</v>
      </c>
      <c r="H12" s="8">
        <f t="shared" si="1"/>
        <v>43000</v>
      </c>
    </row>
    <row r="13" spans="1:8" ht="25.5" x14ac:dyDescent="0.25">
      <c r="A13" s="14">
        <v>5</v>
      </c>
      <c r="B13" s="14"/>
      <c r="C13" s="23" t="s">
        <v>17</v>
      </c>
      <c r="D13" s="8">
        <f>D14</f>
        <v>42793</v>
      </c>
      <c r="E13" s="8">
        <f t="shared" si="1"/>
        <v>43000</v>
      </c>
      <c r="F13" s="8">
        <f t="shared" si="1"/>
        <v>43000</v>
      </c>
      <c r="G13" s="8">
        <f t="shared" si="1"/>
        <v>43000</v>
      </c>
      <c r="H13" s="8">
        <f t="shared" si="1"/>
        <v>43000</v>
      </c>
    </row>
    <row r="14" spans="1:8" ht="25.5" x14ac:dyDescent="0.25">
      <c r="A14" s="15"/>
      <c r="B14" s="15">
        <v>54</v>
      </c>
      <c r="C14" s="24" t="s">
        <v>22</v>
      </c>
      <c r="D14" s="8">
        <v>42793</v>
      </c>
      <c r="E14" s="9">
        <v>43000</v>
      </c>
      <c r="F14" s="9">
        <v>43000</v>
      </c>
      <c r="G14" s="9">
        <v>43000</v>
      </c>
      <c r="H14" s="9">
        <v>43000</v>
      </c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8"/>
  <sheetViews>
    <sheetView topLeftCell="A4" workbookViewId="0">
      <selection activeCell="C18" sqref="C18:F18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139" t="s">
        <v>64</v>
      </c>
      <c r="B1" s="139"/>
      <c r="C1" s="139"/>
      <c r="D1" s="139"/>
      <c r="E1" s="139"/>
      <c r="F1" s="13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9" t="s">
        <v>19</v>
      </c>
      <c r="B3" s="139"/>
      <c r="C3" s="139"/>
      <c r="D3" s="139"/>
      <c r="E3" s="139"/>
      <c r="F3" s="13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139" t="s">
        <v>45</v>
      </c>
      <c r="B5" s="139"/>
      <c r="C5" s="139"/>
      <c r="D5" s="139"/>
      <c r="E5" s="139"/>
      <c r="F5" s="13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8" t="s">
        <v>39</v>
      </c>
      <c r="B7" s="18" t="s">
        <v>59</v>
      </c>
      <c r="C7" s="19" t="s">
        <v>60</v>
      </c>
      <c r="D7" s="19" t="s">
        <v>61</v>
      </c>
      <c r="E7" s="19" t="s">
        <v>62</v>
      </c>
      <c r="F7" s="19" t="s">
        <v>63</v>
      </c>
    </row>
    <row r="8" spans="1:6" x14ac:dyDescent="0.25">
      <c r="A8" s="11" t="s">
        <v>46</v>
      </c>
      <c r="B8" s="8"/>
      <c r="C8" s="9"/>
      <c r="D8" s="9"/>
      <c r="E8" s="9"/>
      <c r="F8" s="9"/>
    </row>
    <row r="9" spans="1:6" ht="25.5" x14ac:dyDescent="0.25">
      <c r="A9" s="11" t="s">
        <v>47</v>
      </c>
      <c r="B9" s="8"/>
      <c r="C9" s="9"/>
      <c r="D9" s="9"/>
      <c r="E9" s="9"/>
      <c r="F9" s="9"/>
    </row>
    <row r="10" spans="1:6" ht="25.5" x14ac:dyDescent="0.25">
      <c r="A10" s="17" t="s">
        <v>48</v>
      </c>
      <c r="B10" s="8"/>
      <c r="C10" s="9"/>
      <c r="D10" s="9"/>
      <c r="E10" s="9"/>
      <c r="F10" s="9"/>
    </row>
    <row r="11" spans="1:6" x14ac:dyDescent="0.25">
      <c r="A11" s="17"/>
      <c r="B11" s="8"/>
      <c r="C11" s="9"/>
      <c r="D11" s="9"/>
      <c r="E11" s="9"/>
      <c r="F11" s="9"/>
    </row>
    <row r="12" spans="1:6" x14ac:dyDescent="0.25">
      <c r="A12" s="11" t="s">
        <v>49</v>
      </c>
      <c r="B12" s="8">
        <f>B17+B15</f>
        <v>42793</v>
      </c>
      <c r="C12" s="8">
        <f t="shared" ref="C12:F12" si="0">C17+C15</f>
        <v>43000</v>
      </c>
      <c r="D12" s="8">
        <f t="shared" si="0"/>
        <v>43000</v>
      </c>
      <c r="E12" s="8">
        <f t="shared" si="0"/>
        <v>43000</v>
      </c>
      <c r="F12" s="8">
        <f t="shared" si="0"/>
        <v>43000</v>
      </c>
    </row>
    <row r="13" spans="1:6" x14ac:dyDescent="0.25">
      <c r="A13" s="23" t="s">
        <v>40</v>
      </c>
      <c r="B13" s="8"/>
      <c r="C13" s="9"/>
      <c r="D13" s="9"/>
      <c r="E13" s="9"/>
      <c r="F13" s="9"/>
    </row>
    <row r="14" spans="1:6" x14ac:dyDescent="0.25">
      <c r="A14" s="13" t="s">
        <v>41</v>
      </c>
      <c r="B14" s="8"/>
      <c r="C14" s="9"/>
      <c r="D14" s="9"/>
      <c r="E14" s="9"/>
      <c r="F14" s="10"/>
    </row>
    <row r="15" spans="1:6" x14ac:dyDescent="0.25">
      <c r="A15" s="23" t="s">
        <v>42</v>
      </c>
      <c r="B15" s="8">
        <f>B16</f>
        <v>0</v>
      </c>
      <c r="C15" s="8">
        <f t="shared" ref="C15:F15" si="1">C16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</row>
    <row r="16" spans="1:6" x14ac:dyDescent="0.25">
      <c r="A16" s="126" t="s">
        <v>43</v>
      </c>
      <c r="B16" s="8"/>
      <c r="C16" s="9"/>
      <c r="D16" s="9"/>
      <c r="E16" s="9"/>
      <c r="F16" s="10"/>
    </row>
    <row r="17" spans="1:6" x14ac:dyDescent="0.25">
      <c r="A17" s="23" t="s">
        <v>303</v>
      </c>
      <c r="B17" s="8">
        <f>B18</f>
        <v>42793</v>
      </c>
      <c r="C17" s="8">
        <f t="shared" ref="C17:F17" si="2">C18</f>
        <v>43000</v>
      </c>
      <c r="D17" s="8">
        <f t="shared" si="2"/>
        <v>43000</v>
      </c>
      <c r="E17" s="8">
        <f t="shared" si="2"/>
        <v>43000</v>
      </c>
      <c r="F17" s="8">
        <f t="shared" si="2"/>
        <v>43000</v>
      </c>
    </row>
    <row r="18" spans="1:6" x14ac:dyDescent="0.25">
      <c r="A18" s="127" t="s">
        <v>304</v>
      </c>
      <c r="B18" s="8">
        <v>42793</v>
      </c>
      <c r="C18" s="9">
        <v>43000</v>
      </c>
      <c r="D18" s="9">
        <v>43000</v>
      </c>
      <c r="E18" s="9">
        <v>43000</v>
      </c>
      <c r="F18" s="9">
        <v>43000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79998168889431442"/>
    <pageSetUpPr fitToPage="1"/>
  </sheetPr>
  <dimension ref="A1:I69"/>
  <sheetViews>
    <sheetView workbookViewId="0">
      <selection activeCell="G54" sqref="G54"/>
    </sheetView>
  </sheetViews>
  <sheetFormatPr defaultRowHeight="15" x14ac:dyDescent="0.25"/>
  <cols>
    <col min="1" max="1" width="7.42578125" style="59" bestFit="1" customWidth="1"/>
    <col min="2" max="2" width="8.42578125" style="59" bestFit="1" customWidth="1"/>
    <col min="3" max="3" width="16.140625" style="59" customWidth="1"/>
    <col min="4" max="4" width="30.28515625" style="59" bestFit="1" customWidth="1"/>
    <col min="5" max="5" width="23" style="59" customWidth="1"/>
    <col min="6" max="6" width="21.5703125" style="59" customWidth="1"/>
    <col min="7" max="7" width="20.28515625" style="59" customWidth="1"/>
    <col min="8" max="8" width="21.42578125" style="59" customWidth="1"/>
    <col min="9" max="9" width="21.28515625" style="59" customWidth="1"/>
  </cols>
  <sheetData>
    <row r="1" spans="1:9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18</v>
      </c>
      <c r="B3" s="160"/>
      <c r="C3" s="160"/>
      <c r="D3" s="160"/>
      <c r="E3" s="160"/>
      <c r="F3" s="160"/>
      <c r="G3" s="160"/>
      <c r="H3" s="160"/>
      <c r="I3" s="16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65" t="s">
        <v>112</v>
      </c>
      <c r="B5" s="166"/>
      <c r="C5" s="166"/>
      <c r="D5" s="167"/>
      <c r="E5" s="18" t="s">
        <v>59</v>
      </c>
      <c r="F5" s="19" t="s">
        <v>60</v>
      </c>
      <c r="G5" s="19" t="s">
        <v>65</v>
      </c>
      <c r="H5" s="19" t="s">
        <v>62</v>
      </c>
      <c r="I5" s="19" t="s">
        <v>66</v>
      </c>
    </row>
    <row r="6" spans="1:9" ht="26.25" customHeight="1" x14ac:dyDescent="0.25">
      <c r="A6" s="164" t="s">
        <v>111</v>
      </c>
      <c r="B6" s="164"/>
      <c r="C6" s="164"/>
      <c r="D6" s="164"/>
      <c r="E6" s="68">
        <f>E7</f>
        <v>1524078.91</v>
      </c>
      <c r="F6" s="68">
        <f t="shared" ref="F6:I8" si="0">F7</f>
        <v>1960281</v>
      </c>
      <c r="G6" s="68">
        <f t="shared" si="0"/>
        <v>2653983</v>
      </c>
      <c r="H6" s="68">
        <f t="shared" si="0"/>
        <v>2465150</v>
      </c>
      <c r="I6" s="68">
        <f t="shared" si="0"/>
        <v>2465150</v>
      </c>
    </row>
    <row r="7" spans="1:9" ht="15" customHeight="1" x14ac:dyDescent="0.25">
      <c r="A7" s="164" t="s">
        <v>113</v>
      </c>
      <c r="B7" s="164"/>
      <c r="C7" s="164"/>
      <c r="D7" s="164"/>
      <c r="E7" s="68">
        <f>E8</f>
        <v>1524078.91</v>
      </c>
      <c r="F7" s="68">
        <f t="shared" si="0"/>
        <v>1960281</v>
      </c>
      <c r="G7" s="68">
        <f t="shared" si="0"/>
        <v>2653983</v>
      </c>
      <c r="H7" s="68">
        <f t="shared" si="0"/>
        <v>2465150</v>
      </c>
      <c r="I7" s="68">
        <f t="shared" si="0"/>
        <v>2465150</v>
      </c>
    </row>
    <row r="8" spans="1:9" ht="15" customHeight="1" x14ac:dyDescent="0.25">
      <c r="A8" s="162" t="s">
        <v>114</v>
      </c>
      <c r="B8" s="162"/>
      <c r="C8" s="162"/>
      <c r="D8" s="162"/>
      <c r="E8" s="68">
        <f>E9</f>
        <v>1524078.91</v>
      </c>
      <c r="F8" s="68">
        <f t="shared" si="0"/>
        <v>1960281</v>
      </c>
      <c r="G8" s="68">
        <f t="shared" si="0"/>
        <v>2653983</v>
      </c>
      <c r="H8" s="68">
        <f t="shared" si="0"/>
        <v>2465150</v>
      </c>
      <c r="I8" s="68">
        <f t="shared" si="0"/>
        <v>2465150</v>
      </c>
    </row>
    <row r="9" spans="1:9" ht="15" customHeight="1" x14ac:dyDescent="0.25">
      <c r="A9" s="169" t="s">
        <v>115</v>
      </c>
      <c r="B9" s="169"/>
      <c r="C9" s="169"/>
      <c r="D9" s="169"/>
      <c r="E9" s="97">
        <f>E16+E30+E44</f>
        <v>1524078.91</v>
      </c>
      <c r="F9" s="97">
        <f t="shared" ref="F9:I9" si="1">F16+F30+F44</f>
        <v>1960281</v>
      </c>
      <c r="G9" s="97">
        <f t="shared" si="1"/>
        <v>2653983</v>
      </c>
      <c r="H9" s="97">
        <f t="shared" si="1"/>
        <v>2465150</v>
      </c>
      <c r="I9" s="97">
        <f t="shared" si="1"/>
        <v>2465150</v>
      </c>
    </row>
    <row r="10" spans="1:9" s="58" customFormat="1" ht="15" customHeight="1" x14ac:dyDescent="0.25">
      <c r="A10" s="168" t="s">
        <v>120</v>
      </c>
      <c r="B10" s="168"/>
      <c r="C10" s="168"/>
      <c r="D10" s="168"/>
      <c r="E10" s="91">
        <f>E17+E31</f>
        <v>986861.99999999988</v>
      </c>
      <c r="F10" s="91">
        <f t="shared" ref="F10:I10" si="2">F17+F31</f>
        <v>1036205</v>
      </c>
      <c r="G10" s="91">
        <f t="shared" si="2"/>
        <v>1036205</v>
      </c>
      <c r="H10" s="91">
        <f t="shared" si="2"/>
        <v>1036205</v>
      </c>
      <c r="I10" s="91">
        <f t="shared" si="2"/>
        <v>1036205</v>
      </c>
    </row>
    <row r="11" spans="1:9" s="58" customFormat="1" ht="15" customHeight="1" x14ac:dyDescent="0.25">
      <c r="A11" s="168" t="s">
        <v>121</v>
      </c>
      <c r="B11" s="168"/>
      <c r="C11" s="168"/>
      <c r="D11" s="168"/>
      <c r="E11" s="91">
        <f>E45</f>
        <v>64103.899999999994</v>
      </c>
      <c r="F11" s="91">
        <f t="shared" ref="F11:I11" si="3">F45</f>
        <v>206529</v>
      </c>
      <c r="G11" s="91">
        <f t="shared" si="3"/>
        <v>188426</v>
      </c>
      <c r="H11" s="91">
        <f t="shared" si="3"/>
        <v>168824</v>
      </c>
      <c r="I11" s="91">
        <f t="shared" si="3"/>
        <v>168824</v>
      </c>
    </row>
    <row r="12" spans="1:9" ht="15" customHeight="1" x14ac:dyDescent="0.25">
      <c r="A12" s="163" t="s">
        <v>122</v>
      </c>
      <c r="B12" s="163"/>
      <c r="C12" s="163"/>
      <c r="D12" s="163"/>
      <c r="E12" s="91">
        <f>E22</f>
        <v>0</v>
      </c>
      <c r="F12" s="91">
        <f t="shared" ref="F12:I12" si="4">F22</f>
        <v>0</v>
      </c>
      <c r="G12" s="91">
        <f t="shared" si="4"/>
        <v>0</v>
      </c>
      <c r="H12" s="91">
        <f t="shared" si="4"/>
        <v>0</v>
      </c>
      <c r="I12" s="91">
        <f t="shared" si="4"/>
        <v>0</v>
      </c>
    </row>
    <row r="13" spans="1:9" ht="15" customHeight="1" x14ac:dyDescent="0.25">
      <c r="A13" s="163" t="s">
        <v>123</v>
      </c>
      <c r="B13" s="163"/>
      <c r="C13" s="163"/>
      <c r="D13" s="163"/>
      <c r="E13" s="91">
        <f>E27+E34+E54</f>
        <v>227563.99</v>
      </c>
      <c r="F13" s="91">
        <f t="shared" ref="F13:I13" si="5">F27+F34+F54</f>
        <v>691220</v>
      </c>
      <c r="G13" s="91">
        <f t="shared" si="5"/>
        <v>1428025</v>
      </c>
      <c r="H13" s="91">
        <f t="shared" si="5"/>
        <v>1258794</v>
      </c>
      <c r="I13" s="91">
        <f t="shared" si="5"/>
        <v>1258794</v>
      </c>
    </row>
    <row r="14" spans="1:9" ht="15" customHeight="1" x14ac:dyDescent="0.25">
      <c r="A14" s="168" t="s">
        <v>124</v>
      </c>
      <c r="B14" s="168"/>
      <c r="C14" s="168"/>
      <c r="D14" s="168"/>
      <c r="E14" s="91">
        <f>E61</f>
        <v>244157.51</v>
      </c>
      <c r="F14" s="91">
        <f t="shared" ref="F14:I14" si="6">F61</f>
        <v>0</v>
      </c>
      <c r="G14" s="91">
        <f t="shared" si="6"/>
        <v>0</v>
      </c>
      <c r="H14" s="91">
        <f t="shared" si="6"/>
        <v>0</v>
      </c>
      <c r="I14" s="91">
        <f t="shared" si="6"/>
        <v>0</v>
      </c>
    </row>
    <row r="15" spans="1:9" ht="15" customHeight="1" x14ac:dyDescent="0.25">
      <c r="A15" s="168" t="s">
        <v>125</v>
      </c>
      <c r="B15" s="168"/>
      <c r="C15" s="168"/>
      <c r="D15" s="168"/>
      <c r="E15" s="91">
        <f>E66</f>
        <v>1391.51</v>
      </c>
      <c r="F15" s="91">
        <f t="shared" ref="F15:I15" si="7">F66</f>
        <v>26327</v>
      </c>
      <c r="G15" s="91">
        <f t="shared" si="7"/>
        <v>1327</v>
      </c>
      <c r="H15" s="91">
        <f t="shared" si="7"/>
        <v>1327</v>
      </c>
      <c r="I15" s="91">
        <f t="shared" si="7"/>
        <v>1327</v>
      </c>
    </row>
    <row r="16" spans="1:9" ht="25.5" customHeight="1" x14ac:dyDescent="0.25">
      <c r="A16" s="162" t="s">
        <v>116</v>
      </c>
      <c r="B16" s="162"/>
      <c r="C16" s="162"/>
      <c r="D16" s="162"/>
      <c r="E16" s="68">
        <f>E17+E22+E27</f>
        <v>986861.99999999988</v>
      </c>
      <c r="F16" s="68">
        <f t="shared" ref="F16:I16" si="8">F17+F22+F27</f>
        <v>1036205</v>
      </c>
      <c r="G16" s="68">
        <f t="shared" si="8"/>
        <v>1036205</v>
      </c>
      <c r="H16" s="68">
        <f t="shared" si="8"/>
        <v>1036205</v>
      </c>
      <c r="I16" s="68">
        <f t="shared" si="8"/>
        <v>1036205</v>
      </c>
    </row>
    <row r="17" spans="1:9" ht="15" customHeight="1" x14ac:dyDescent="0.25">
      <c r="A17" s="163" t="s">
        <v>117</v>
      </c>
      <c r="B17" s="163"/>
      <c r="C17" s="163"/>
      <c r="D17" s="163"/>
      <c r="E17" s="91">
        <f>E18</f>
        <v>986861.99999999988</v>
      </c>
      <c r="F17" s="91">
        <f t="shared" ref="F17:I17" si="9">F18</f>
        <v>1036205</v>
      </c>
      <c r="G17" s="91">
        <f t="shared" si="9"/>
        <v>1036205</v>
      </c>
      <c r="H17" s="91">
        <f t="shared" si="9"/>
        <v>1036205</v>
      </c>
      <c r="I17" s="91">
        <f t="shared" si="9"/>
        <v>1036205</v>
      </c>
    </row>
    <row r="18" spans="1:9" ht="15" customHeight="1" x14ac:dyDescent="0.25">
      <c r="A18" s="89" t="s">
        <v>126</v>
      </c>
      <c r="B18" s="161" t="s">
        <v>10</v>
      </c>
      <c r="C18" s="161"/>
      <c r="D18" s="161"/>
      <c r="E18" s="65">
        <f>E19+E20+E21</f>
        <v>986861.99999999988</v>
      </c>
      <c r="F18" s="65">
        <f t="shared" ref="F18:I18" si="10">F19+F20</f>
        <v>1036205</v>
      </c>
      <c r="G18" s="65">
        <f t="shared" si="10"/>
        <v>1036205</v>
      </c>
      <c r="H18" s="65">
        <f t="shared" si="10"/>
        <v>1036205</v>
      </c>
      <c r="I18" s="65">
        <f t="shared" si="10"/>
        <v>1036205</v>
      </c>
    </row>
    <row r="19" spans="1:9" ht="15" customHeight="1" x14ac:dyDescent="0.25">
      <c r="A19" s="89" t="s">
        <v>127</v>
      </c>
      <c r="B19" s="161" t="s">
        <v>11</v>
      </c>
      <c r="C19" s="161"/>
      <c r="D19" s="161"/>
      <c r="E19" s="65">
        <v>948998.44</v>
      </c>
      <c r="F19" s="65">
        <v>1005705</v>
      </c>
      <c r="G19" s="65">
        <v>940861</v>
      </c>
      <c r="H19" s="65">
        <v>940861</v>
      </c>
      <c r="I19" s="65">
        <v>940861</v>
      </c>
    </row>
    <row r="20" spans="1:9" ht="15" customHeight="1" x14ac:dyDescent="0.25">
      <c r="A20" s="128">
        <v>32</v>
      </c>
      <c r="B20" s="161" t="s">
        <v>20</v>
      </c>
      <c r="C20" s="161"/>
      <c r="D20" s="161"/>
      <c r="E20" s="65">
        <v>35601.21</v>
      </c>
      <c r="F20" s="65">
        <v>30500</v>
      </c>
      <c r="G20" s="65">
        <v>95344</v>
      </c>
      <c r="H20" s="65">
        <v>95344</v>
      </c>
      <c r="I20" s="65">
        <v>95344</v>
      </c>
    </row>
    <row r="21" spans="1:9" ht="15" customHeight="1" x14ac:dyDescent="0.25">
      <c r="A21" s="89" t="s">
        <v>129</v>
      </c>
      <c r="B21" s="161" t="s">
        <v>130</v>
      </c>
      <c r="C21" s="161"/>
      <c r="D21" s="161"/>
      <c r="E21" s="65">
        <v>2262.35</v>
      </c>
      <c r="F21" s="65"/>
      <c r="G21" s="65"/>
      <c r="H21" s="65"/>
      <c r="I21" s="67"/>
    </row>
    <row r="22" spans="1:9" ht="15" customHeight="1" x14ac:dyDescent="0.25">
      <c r="A22" s="163" t="s">
        <v>118</v>
      </c>
      <c r="B22" s="163"/>
      <c r="C22" s="163"/>
      <c r="D22" s="163"/>
      <c r="E22" s="91">
        <f>E23</f>
        <v>0</v>
      </c>
      <c r="F22" s="91">
        <f t="shared" ref="F22:I22" si="11">F23</f>
        <v>0</v>
      </c>
      <c r="G22" s="91">
        <f t="shared" si="11"/>
        <v>0</v>
      </c>
      <c r="H22" s="91">
        <f t="shared" si="11"/>
        <v>0</v>
      </c>
      <c r="I22" s="91">
        <f t="shared" si="11"/>
        <v>0</v>
      </c>
    </row>
    <row r="23" spans="1:9" ht="15" customHeight="1" x14ac:dyDescent="0.25">
      <c r="A23" s="89" t="s">
        <v>126</v>
      </c>
      <c r="B23" s="161" t="s">
        <v>10</v>
      </c>
      <c r="C23" s="161"/>
      <c r="D23" s="161"/>
      <c r="E23" s="65">
        <f>E24+E25+E26</f>
        <v>0</v>
      </c>
      <c r="F23" s="65">
        <f t="shared" ref="F23:I23" si="12">F24+F25+F26</f>
        <v>0</v>
      </c>
      <c r="G23" s="65">
        <f t="shared" si="12"/>
        <v>0</v>
      </c>
      <c r="H23" s="65">
        <f t="shared" si="12"/>
        <v>0</v>
      </c>
      <c r="I23" s="65">
        <f t="shared" si="12"/>
        <v>0</v>
      </c>
    </row>
    <row r="24" spans="1:9" ht="15" customHeight="1" x14ac:dyDescent="0.25">
      <c r="A24" s="89" t="s">
        <v>127</v>
      </c>
      <c r="B24" s="161" t="s">
        <v>11</v>
      </c>
      <c r="C24" s="161"/>
      <c r="D24" s="161"/>
      <c r="E24" s="65"/>
      <c r="F24" s="65"/>
      <c r="G24" s="65"/>
      <c r="H24" s="65"/>
      <c r="I24" s="67"/>
    </row>
    <row r="25" spans="1:9" ht="15" customHeight="1" x14ac:dyDescent="0.25">
      <c r="A25" s="89" t="s">
        <v>128</v>
      </c>
      <c r="B25" s="161" t="s">
        <v>20</v>
      </c>
      <c r="C25" s="161"/>
      <c r="D25" s="161"/>
      <c r="E25" s="65"/>
      <c r="F25" s="65"/>
      <c r="G25" s="65"/>
      <c r="H25" s="65"/>
      <c r="I25" s="65"/>
    </row>
    <row r="26" spans="1:9" ht="15" customHeight="1" x14ac:dyDescent="0.25">
      <c r="A26" s="89" t="s">
        <v>129</v>
      </c>
      <c r="B26" s="161" t="s">
        <v>130</v>
      </c>
      <c r="C26" s="161"/>
      <c r="D26" s="161"/>
      <c r="E26" s="65"/>
      <c r="F26" s="65"/>
      <c r="G26" s="65"/>
      <c r="H26" s="65"/>
      <c r="I26" s="65"/>
    </row>
    <row r="27" spans="1:9" ht="15" customHeight="1" x14ac:dyDescent="0.25">
      <c r="A27" s="170" t="s">
        <v>119</v>
      </c>
      <c r="B27" s="170"/>
      <c r="C27" s="170"/>
      <c r="D27" s="170"/>
      <c r="E27" s="91">
        <f>E28</f>
        <v>0</v>
      </c>
      <c r="F27" s="91">
        <f t="shared" ref="F27:I28" si="13">F28</f>
        <v>0</v>
      </c>
      <c r="G27" s="91">
        <f t="shared" si="13"/>
        <v>0</v>
      </c>
      <c r="H27" s="91">
        <f t="shared" si="13"/>
        <v>0</v>
      </c>
      <c r="I27" s="91">
        <f t="shared" si="13"/>
        <v>0</v>
      </c>
    </row>
    <row r="28" spans="1:9" ht="15" customHeight="1" x14ac:dyDescent="0.25">
      <c r="A28" s="90" t="s">
        <v>126</v>
      </c>
      <c r="B28" s="161" t="s">
        <v>10</v>
      </c>
      <c r="C28" s="161"/>
      <c r="D28" s="161"/>
      <c r="E28" s="65">
        <f>E29</f>
        <v>0</v>
      </c>
      <c r="F28" s="65">
        <f t="shared" si="13"/>
        <v>0</v>
      </c>
      <c r="G28" s="65">
        <f t="shared" si="13"/>
        <v>0</v>
      </c>
      <c r="H28" s="65">
        <f t="shared" si="13"/>
        <v>0</v>
      </c>
      <c r="I28" s="65">
        <f t="shared" si="13"/>
        <v>0</v>
      </c>
    </row>
    <row r="29" spans="1:9" ht="15" customHeight="1" x14ac:dyDescent="0.25">
      <c r="A29" s="90" t="s">
        <v>127</v>
      </c>
      <c r="B29" s="161" t="s">
        <v>11</v>
      </c>
      <c r="C29" s="161"/>
      <c r="D29" s="161"/>
      <c r="E29" s="65"/>
      <c r="F29" s="65"/>
      <c r="G29" s="65"/>
      <c r="H29" s="65"/>
      <c r="I29" s="67"/>
    </row>
    <row r="30" spans="1:9" ht="25.5" customHeight="1" x14ac:dyDescent="0.25">
      <c r="A30" s="171" t="s">
        <v>131</v>
      </c>
      <c r="B30" s="171"/>
      <c r="C30" s="171"/>
      <c r="D30" s="171"/>
      <c r="E30" s="68">
        <f>E31+E34</f>
        <v>133485.22999999998</v>
      </c>
      <c r="F30" s="68">
        <f t="shared" ref="F30:I30" si="14">F31+F34</f>
        <v>580595</v>
      </c>
      <c r="G30" s="68">
        <f t="shared" si="14"/>
        <v>1252760</v>
      </c>
      <c r="H30" s="68">
        <f t="shared" si="14"/>
        <v>1083529</v>
      </c>
      <c r="I30" s="68">
        <f t="shared" si="14"/>
        <v>1083529</v>
      </c>
    </row>
    <row r="31" spans="1:9" ht="15" customHeight="1" x14ac:dyDescent="0.25">
      <c r="A31" s="172" t="s">
        <v>117</v>
      </c>
      <c r="B31" s="172"/>
      <c r="C31" s="172"/>
      <c r="D31" s="172"/>
      <c r="E31" s="92">
        <f>E32</f>
        <v>0</v>
      </c>
      <c r="F31" s="92">
        <f t="shared" ref="F31:I32" si="15">F32</f>
        <v>0</v>
      </c>
      <c r="G31" s="92">
        <f t="shared" si="15"/>
        <v>0</v>
      </c>
      <c r="H31" s="92">
        <f t="shared" si="15"/>
        <v>0</v>
      </c>
      <c r="I31" s="92">
        <f t="shared" si="15"/>
        <v>0</v>
      </c>
    </row>
    <row r="32" spans="1:9" ht="15" customHeight="1" x14ac:dyDescent="0.25">
      <c r="A32" s="89" t="s">
        <v>126</v>
      </c>
      <c r="B32" s="161" t="s">
        <v>10</v>
      </c>
      <c r="C32" s="161"/>
      <c r="D32" s="161"/>
      <c r="E32" s="78">
        <f>E33</f>
        <v>0</v>
      </c>
      <c r="F32" s="78">
        <f t="shared" si="15"/>
        <v>0</v>
      </c>
      <c r="G32" s="78">
        <f t="shared" si="15"/>
        <v>0</v>
      </c>
      <c r="H32" s="78">
        <f t="shared" si="15"/>
        <v>0</v>
      </c>
      <c r="I32" s="78">
        <f t="shared" si="15"/>
        <v>0</v>
      </c>
    </row>
    <row r="33" spans="1:9" ht="15" customHeight="1" x14ac:dyDescent="0.25">
      <c r="A33" s="89" t="s">
        <v>127</v>
      </c>
      <c r="B33" s="161" t="s">
        <v>11</v>
      </c>
      <c r="C33" s="161"/>
      <c r="D33" s="161"/>
      <c r="E33" s="78"/>
      <c r="F33" s="78"/>
      <c r="G33" s="78"/>
      <c r="H33" s="78"/>
      <c r="I33" s="78"/>
    </row>
    <row r="34" spans="1:9" ht="15" customHeight="1" x14ac:dyDescent="0.25">
      <c r="A34" s="170" t="s">
        <v>119</v>
      </c>
      <c r="B34" s="170"/>
      <c r="C34" s="170"/>
      <c r="D34" s="170"/>
      <c r="E34" s="92">
        <f>E35+E39+E42</f>
        <v>133485.22999999998</v>
      </c>
      <c r="F34" s="92">
        <f t="shared" ref="F34:I34" si="16">F35+F39+F42</f>
        <v>580595</v>
      </c>
      <c r="G34" s="92">
        <f t="shared" si="16"/>
        <v>1252760</v>
      </c>
      <c r="H34" s="92">
        <f t="shared" si="16"/>
        <v>1083529</v>
      </c>
      <c r="I34" s="92">
        <f t="shared" si="16"/>
        <v>1083529</v>
      </c>
    </row>
    <row r="35" spans="1:9" ht="15" customHeight="1" x14ac:dyDescent="0.25">
      <c r="A35" s="89" t="s">
        <v>126</v>
      </c>
      <c r="B35" s="161" t="s">
        <v>10</v>
      </c>
      <c r="C35" s="161"/>
      <c r="D35" s="161"/>
      <c r="E35" s="78">
        <f>E36+E37+E38</f>
        <v>90692.03</v>
      </c>
      <c r="F35" s="78">
        <f t="shared" ref="F35:I35" si="17">F36+F37+F38</f>
        <v>537595</v>
      </c>
      <c r="G35" s="78">
        <f t="shared" si="17"/>
        <v>1209760</v>
      </c>
      <c r="H35" s="78">
        <f t="shared" si="17"/>
        <v>1040529</v>
      </c>
      <c r="I35" s="78">
        <f t="shared" si="17"/>
        <v>1040529</v>
      </c>
    </row>
    <row r="36" spans="1:9" ht="15" customHeight="1" x14ac:dyDescent="0.25">
      <c r="A36" s="89" t="s">
        <v>127</v>
      </c>
      <c r="B36" s="161" t="s">
        <v>11</v>
      </c>
      <c r="C36" s="161"/>
      <c r="D36" s="161"/>
      <c r="E36" s="78">
        <v>82583.149999999994</v>
      </c>
      <c r="F36" s="78">
        <v>530095</v>
      </c>
      <c r="G36" s="78">
        <v>1184539</v>
      </c>
      <c r="H36" s="78">
        <v>1015308</v>
      </c>
      <c r="I36" s="78">
        <v>1015308</v>
      </c>
    </row>
    <row r="37" spans="1:9" ht="15" customHeight="1" x14ac:dyDescent="0.25">
      <c r="A37" s="89" t="s">
        <v>128</v>
      </c>
      <c r="B37" s="161" t="s">
        <v>20</v>
      </c>
      <c r="C37" s="161"/>
      <c r="D37" s="161"/>
      <c r="E37" s="78"/>
      <c r="F37" s="78"/>
      <c r="G37" s="78">
        <v>17721</v>
      </c>
      <c r="H37" s="78">
        <v>17721</v>
      </c>
      <c r="I37" s="78">
        <v>17721</v>
      </c>
    </row>
    <row r="38" spans="1:9" ht="15" customHeight="1" x14ac:dyDescent="0.25">
      <c r="A38" s="89" t="s">
        <v>129</v>
      </c>
      <c r="B38" s="161" t="s">
        <v>130</v>
      </c>
      <c r="C38" s="161"/>
      <c r="D38" s="161"/>
      <c r="E38" s="78">
        <v>8108.88</v>
      </c>
      <c r="F38" s="78">
        <v>7500</v>
      </c>
      <c r="G38" s="78">
        <v>7500</v>
      </c>
      <c r="H38" s="78">
        <v>7500</v>
      </c>
      <c r="I38" s="78">
        <v>7500</v>
      </c>
    </row>
    <row r="39" spans="1:9" ht="15" customHeight="1" x14ac:dyDescent="0.25">
      <c r="A39" s="89" t="s">
        <v>132</v>
      </c>
      <c r="B39" s="161" t="s">
        <v>12</v>
      </c>
      <c r="C39" s="161"/>
      <c r="D39" s="161"/>
      <c r="E39" s="78">
        <f>E40+E41</f>
        <v>0</v>
      </c>
      <c r="F39" s="78">
        <f t="shared" ref="F39:I39" si="18">F40+F41</f>
        <v>0</v>
      </c>
      <c r="G39" s="78">
        <f t="shared" si="18"/>
        <v>0</v>
      </c>
      <c r="H39" s="78">
        <f t="shared" si="18"/>
        <v>0</v>
      </c>
      <c r="I39" s="78">
        <f t="shared" si="18"/>
        <v>0</v>
      </c>
    </row>
    <row r="40" spans="1:9" ht="15" customHeight="1" x14ac:dyDescent="0.25">
      <c r="A40" s="89" t="s">
        <v>133</v>
      </c>
      <c r="B40" s="161" t="s">
        <v>137</v>
      </c>
      <c r="C40" s="161"/>
      <c r="D40" s="161"/>
      <c r="E40" s="78"/>
      <c r="F40" s="78"/>
      <c r="G40" s="78"/>
      <c r="H40" s="78"/>
      <c r="I40" s="78"/>
    </row>
    <row r="41" spans="1:9" ht="15" customHeight="1" x14ac:dyDescent="0.25">
      <c r="A41" s="89" t="s">
        <v>134</v>
      </c>
      <c r="B41" s="161" t="s">
        <v>138</v>
      </c>
      <c r="C41" s="161"/>
      <c r="D41" s="161"/>
      <c r="E41" s="78"/>
      <c r="F41" s="78"/>
      <c r="G41" s="78"/>
      <c r="H41" s="78"/>
      <c r="I41" s="78"/>
    </row>
    <row r="42" spans="1:9" ht="15" customHeight="1" x14ac:dyDescent="0.25">
      <c r="A42" s="89" t="s">
        <v>135</v>
      </c>
      <c r="B42" s="161" t="s">
        <v>17</v>
      </c>
      <c r="C42" s="161"/>
      <c r="D42" s="161"/>
      <c r="E42" s="78">
        <f>E43</f>
        <v>42793.2</v>
      </c>
      <c r="F42" s="78">
        <f t="shared" ref="F42:I42" si="19">F43</f>
        <v>43000</v>
      </c>
      <c r="G42" s="78">
        <f t="shared" si="19"/>
        <v>43000</v>
      </c>
      <c r="H42" s="78">
        <f t="shared" si="19"/>
        <v>43000</v>
      </c>
      <c r="I42" s="78">
        <f t="shared" si="19"/>
        <v>43000</v>
      </c>
    </row>
    <row r="43" spans="1:9" ht="15" customHeight="1" x14ac:dyDescent="0.25">
      <c r="A43" s="89" t="s">
        <v>136</v>
      </c>
      <c r="B43" s="161" t="s">
        <v>22</v>
      </c>
      <c r="C43" s="161"/>
      <c r="D43" s="161"/>
      <c r="E43" s="78">
        <v>42793.2</v>
      </c>
      <c r="F43" s="78">
        <v>43000</v>
      </c>
      <c r="G43" s="78">
        <v>43000</v>
      </c>
      <c r="H43" s="78">
        <v>43000</v>
      </c>
      <c r="I43" s="78">
        <v>43000</v>
      </c>
    </row>
    <row r="44" spans="1:9" ht="26.25" customHeight="1" x14ac:dyDescent="0.25">
      <c r="A44" s="173" t="s">
        <v>139</v>
      </c>
      <c r="B44" s="173"/>
      <c r="C44" s="173"/>
      <c r="D44" s="173"/>
      <c r="E44" s="93">
        <f>E45+E54+E61+E66</f>
        <v>403731.68</v>
      </c>
      <c r="F44" s="93">
        <f t="shared" ref="F44:I44" si="20">F45+F54+F61+F66</f>
        <v>343481</v>
      </c>
      <c r="G44" s="93">
        <f t="shared" si="20"/>
        <v>365018</v>
      </c>
      <c r="H44" s="93">
        <f t="shared" si="20"/>
        <v>345416</v>
      </c>
      <c r="I44" s="93">
        <f t="shared" si="20"/>
        <v>345416</v>
      </c>
    </row>
    <row r="45" spans="1:9" ht="15" customHeight="1" x14ac:dyDescent="0.25">
      <c r="A45" s="168" t="s">
        <v>140</v>
      </c>
      <c r="B45" s="168"/>
      <c r="C45" s="168"/>
      <c r="D45" s="168"/>
      <c r="E45" s="92">
        <f>E46+E50</f>
        <v>64103.899999999994</v>
      </c>
      <c r="F45" s="92">
        <f t="shared" ref="F45:I45" si="21">F46+F50</f>
        <v>206529</v>
      </c>
      <c r="G45" s="92">
        <f t="shared" si="21"/>
        <v>188426</v>
      </c>
      <c r="H45" s="92">
        <f t="shared" si="21"/>
        <v>168824</v>
      </c>
      <c r="I45" s="92">
        <f t="shared" si="21"/>
        <v>168824</v>
      </c>
    </row>
    <row r="46" spans="1:9" ht="15" customHeight="1" x14ac:dyDescent="0.25">
      <c r="A46" s="89" t="s">
        <v>126</v>
      </c>
      <c r="B46" s="161" t="s">
        <v>10</v>
      </c>
      <c r="C46" s="161"/>
      <c r="D46" s="161"/>
      <c r="E46" s="78">
        <f>E47+E48+E49</f>
        <v>52786.13</v>
      </c>
      <c r="F46" s="78">
        <f t="shared" ref="F46:I46" si="22">F47+F48+F49</f>
        <v>165475</v>
      </c>
      <c r="G46" s="78">
        <f t="shared" si="22"/>
        <v>97898</v>
      </c>
      <c r="H46" s="78">
        <f t="shared" si="22"/>
        <v>98296</v>
      </c>
      <c r="I46" s="78">
        <f t="shared" si="22"/>
        <v>98296</v>
      </c>
    </row>
    <row r="47" spans="1:9" ht="15" customHeight="1" x14ac:dyDescent="0.25">
      <c r="A47" s="89" t="s">
        <v>128</v>
      </c>
      <c r="B47" s="161" t="s">
        <v>20</v>
      </c>
      <c r="C47" s="161"/>
      <c r="D47" s="161"/>
      <c r="E47" s="78">
        <v>50182.74</v>
      </c>
      <c r="F47" s="78">
        <v>160365</v>
      </c>
      <c r="G47" s="78">
        <v>92788</v>
      </c>
      <c r="H47" s="78">
        <v>92788</v>
      </c>
      <c r="I47" s="78">
        <v>92788</v>
      </c>
    </row>
    <row r="48" spans="1:9" ht="15" customHeight="1" x14ac:dyDescent="0.25">
      <c r="A48" s="89" t="s">
        <v>129</v>
      </c>
      <c r="B48" s="161" t="s">
        <v>130</v>
      </c>
      <c r="C48" s="161"/>
      <c r="D48" s="161"/>
      <c r="E48" s="78"/>
      <c r="F48" s="78">
        <v>2455</v>
      </c>
      <c r="G48" s="78">
        <v>2455</v>
      </c>
      <c r="H48" s="78">
        <v>2853</v>
      </c>
      <c r="I48" s="78">
        <v>2853</v>
      </c>
    </row>
    <row r="49" spans="1:9" ht="15" customHeight="1" x14ac:dyDescent="0.25">
      <c r="A49" s="89" t="s">
        <v>141</v>
      </c>
      <c r="B49" s="174" t="s">
        <v>142</v>
      </c>
      <c r="C49" s="174"/>
      <c r="D49" s="174"/>
      <c r="E49" s="78">
        <v>2603.39</v>
      </c>
      <c r="F49" s="78">
        <v>2655</v>
      </c>
      <c r="G49" s="78">
        <v>2655</v>
      </c>
      <c r="H49" s="78">
        <v>2655</v>
      </c>
      <c r="I49" s="78">
        <v>2655</v>
      </c>
    </row>
    <row r="50" spans="1:9" ht="15" customHeight="1" x14ac:dyDescent="0.25">
      <c r="A50" s="89" t="s">
        <v>132</v>
      </c>
      <c r="B50" s="161" t="s">
        <v>12</v>
      </c>
      <c r="C50" s="161"/>
      <c r="D50" s="161"/>
      <c r="E50" s="78">
        <f>E52+E53</f>
        <v>11317.77</v>
      </c>
      <c r="F50" s="78">
        <f t="shared" ref="F50:I50" si="23">F52+F53</f>
        <v>41054</v>
      </c>
      <c r="G50" s="78">
        <f>G52+G53+G51</f>
        <v>90528</v>
      </c>
      <c r="H50" s="78">
        <f>H52+H53+H51</f>
        <v>70528</v>
      </c>
      <c r="I50" s="78">
        <f t="shared" si="23"/>
        <v>70528</v>
      </c>
    </row>
    <row r="51" spans="1:9" ht="15" customHeight="1" x14ac:dyDescent="0.25">
      <c r="A51" s="128">
        <v>41</v>
      </c>
      <c r="B51" s="161" t="s">
        <v>280</v>
      </c>
      <c r="C51" s="161"/>
      <c r="D51" s="161"/>
      <c r="E51" s="78"/>
      <c r="F51" s="78"/>
      <c r="G51" s="78">
        <v>10000</v>
      </c>
      <c r="H51" s="78"/>
      <c r="I51" s="78"/>
    </row>
    <row r="52" spans="1:9" ht="15" customHeight="1" x14ac:dyDescent="0.25">
      <c r="A52" s="89" t="s">
        <v>133</v>
      </c>
      <c r="B52" s="161" t="s">
        <v>137</v>
      </c>
      <c r="C52" s="161"/>
      <c r="D52" s="161"/>
      <c r="E52" s="78">
        <v>11317.77</v>
      </c>
      <c r="F52" s="78">
        <v>10054</v>
      </c>
      <c r="G52" s="78">
        <v>15528</v>
      </c>
      <c r="H52" s="78">
        <v>15528</v>
      </c>
      <c r="I52" s="78">
        <v>15528</v>
      </c>
    </row>
    <row r="53" spans="1:9" ht="15" customHeight="1" x14ac:dyDescent="0.25">
      <c r="A53" s="89" t="s">
        <v>134</v>
      </c>
      <c r="B53" s="161" t="s">
        <v>138</v>
      </c>
      <c r="C53" s="161"/>
      <c r="D53" s="161"/>
      <c r="E53" s="78"/>
      <c r="F53" s="78">
        <v>31000</v>
      </c>
      <c r="G53" s="78">
        <v>65000</v>
      </c>
      <c r="H53" s="78">
        <v>55000</v>
      </c>
      <c r="I53" s="78">
        <v>55000</v>
      </c>
    </row>
    <row r="54" spans="1:9" ht="15" customHeight="1" x14ac:dyDescent="0.25">
      <c r="A54" s="170" t="s">
        <v>119</v>
      </c>
      <c r="B54" s="170"/>
      <c r="C54" s="170"/>
      <c r="D54" s="170"/>
      <c r="E54" s="92">
        <f>E55+E58</f>
        <v>94078.76</v>
      </c>
      <c r="F54" s="92">
        <f t="shared" ref="F54:I54" si="24">F55+F58</f>
        <v>110625</v>
      </c>
      <c r="G54" s="92">
        <f t="shared" si="24"/>
        <v>175265</v>
      </c>
      <c r="H54" s="92">
        <f t="shared" si="24"/>
        <v>175265</v>
      </c>
      <c r="I54" s="92">
        <f t="shared" si="24"/>
        <v>175265</v>
      </c>
    </row>
    <row r="55" spans="1:9" ht="15" customHeight="1" x14ac:dyDescent="0.25">
      <c r="A55" s="89" t="s">
        <v>126</v>
      </c>
      <c r="B55" s="161" t="s">
        <v>10</v>
      </c>
      <c r="C55" s="161"/>
      <c r="D55" s="161"/>
      <c r="E55" s="78">
        <f>E56+E57</f>
        <v>67371.56</v>
      </c>
      <c r="F55" s="78">
        <f t="shared" ref="F55:I55" si="25">F56+F57</f>
        <v>101633</v>
      </c>
      <c r="G55" s="78">
        <f t="shared" si="25"/>
        <v>170265</v>
      </c>
      <c r="H55" s="78">
        <f t="shared" si="25"/>
        <v>170265</v>
      </c>
      <c r="I55" s="78">
        <f t="shared" si="25"/>
        <v>170265</v>
      </c>
    </row>
    <row r="56" spans="1:9" ht="15" customHeight="1" x14ac:dyDescent="0.25">
      <c r="A56" s="89" t="s">
        <v>127</v>
      </c>
      <c r="B56" s="161" t="s">
        <v>11</v>
      </c>
      <c r="C56" s="161"/>
      <c r="D56" s="161"/>
      <c r="E56" s="78">
        <v>61.83</v>
      </c>
      <c r="F56" s="78">
        <v>100000</v>
      </c>
      <c r="G56" s="78">
        <v>150000</v>
      </c>
      <c r="H56" s="78">
        <v>150000</v>
      </c>
      <c r="I56" s="78">
        <v>150000</v>
      </c>
    </row>
    <row r="57" spans="1:9" ht="15" customHeight="1" x14ac:dyDescent="0.25">
      <c r="A57" s="89" t="s">
        <v>128</v>
      </c>
      <c r="B57" s="161" t="s">
        <v>20</v>
      </c>
      <c r="C57" s="161"/>
      <c r="D57" s="161"/>
      <c r="E57" s="78">
        <v>67309.73</v>
      </c>
      <c r="F57" s="78">
        <v>1633</v>
      </c>
      <c r="G57" s="78">
        <v>20265</v>
      </c>
      <c r="H57" s="78">
        <v>20265</v>
      </c>
      <c r="I57" s="78">
        <v>20265</v>
      </c>
    </row>
    <row r="58" spans="1:9" ht="15" customHeight="1" x14ac:dyDescent="0.25">
      <c r="A58" s="89" t="s">
        <v>132</v>
      </c>
      <c r="B58" s="161" t="s">
        <v>12</v>
      </c>
      <c r="C58" s="161"/>
      <c r="D58" s="161"/>
      <c r="E58" s="78">
        <f>E59+E60</f>
        <v>26707.200000000001</v>
      </c>
      <c r="F58" s="78">
        <f t="shared" ref="F58:I58" si="26">F59+F60</f>
        <v>8992</v>
      </c>
      <c r="G58" s="78">
        <f t="shared" si="26"/>
        <v>5000</v>
      </c>
      <c r="H58" s="78">
        <f t="shared" si="26"/>
        <v>5000</v>
      </c>
      <c r="I58" s="78">
        <f t="shared" si="26"/>
        <v>5000</v>
      </c>
    </row>
    <row r="59" spans="1:9" ht="15" customHeight="1" x14ac:dyDescent="0.25">
      <c r="A59" s="89" t="s">
        <v>133</v>
      </c>
      <c r="B59" s="161" t="s">
        <v>137</v>
      </c>
      <c r="C59" s="161"/>
      <c r="D59" s="161"/>
      <c r="E59" s="78">
        <v>19750.52</v>
      </c>
      <c r="F59" s="78">
        <v>3992</v>
      </c>
      <c r="G59" s="78"/>
      <c r="H59" s="78"/>
      <c r="I59" s="78"/>
    </row>
    <row r="60" spans="1:9" ht="15" customHeight="1" x14ac:dyDescent="0.25">
      <c r="A60" s="89" t="s">
        <v>134</v>
      </c>
      <c r="B60" s="161" t="s">
        <v>138</v>
      </c>
      <c r="C60" s="161"/>
      <c r="D60" s="161"/>
      <c r="E60" s="78">
        <v>6956.68</v>
      </c>
      <c r="F60" s="78">
        <v>5000</v>
      </c>
      <c r="G60" s="78">
        <v>5000</v>
      </c>
      <c r="H60" s="78">
        <v>5000</v>
      </c>
      <c r="I60" s="78">
        <v>5000</v>
      </c>
    </row>
    <row r="61" spans="1:9" ht="15" customHeight="1" x14ac:dyDescent="0.25">
      <c r="A61" s="175" t="s">
        <v>143</v>
      </c>
      <c r="B61" s="176"/>
      <c r="C61" s="176"/>
      <c r="D61" s="177"/>
      <c r="E61" s="92">
        <f>E62+E64</f>
        <v>244157.51</v>
      </c>
      <c r="F61" s="92">
        <f t="shared" ref="F61:I61" si="27">F62+F64</f>
        <v>0</v>
      </c>
      <c r="G61" s="92">
        <f t="shared" si="27"/>
        <v>0</v>
      </c>
      <c r="H61" s="92">
        <f t="shared" si="27"/>
        <v>0</v>
      </c>
      <c r="I61" s="92">
        <f t="shared" si="27"/>
        <v>0</v>
      </c>
    </row>
    <row r="62" spans="1:9" ht="15" customHeight="1" x14ac:dyDescent="0.25">
      <c r="A62" s="89" t="s">
        <v>126</v>
      </c>
      <c r="B62" s="178" t="s">
        <v>10</v>
      </c>
      <c r="C62" s="179"/>
      <c r="D62" s="180"/>
      <c r="E62" s="78">
        <f>E63</f>
        <v>106362.77</v>
      </c>
      <c r="F62" s="78">
        <f t="shared" ref="F62:I62" si="28">F63</f>
        <v>0</v>
      </c>
      <c r="G62" s="78">
        <f t="shared" si="28"/>
        <v>0</v>
      </c>
      <c r="H62" s="78">
        <f t="shared" si="28"/>
        <v>0</v>
      </c>
      <c r="I62" s="78">
        <f t="shared" si="28"/>
        <v>0</v>
      </c>
    </row>
    <row r="63" spans="1:9" ht="15" customHeight="1" x14ac:dyDescent="0.25">
      <c r="A63" s="89" t="s">
        <v>128</v>
      </c>
      <c r="B63" s="178" t="s">
        <v>20</v>
      </c>
      <c r="C63" s="179"/>
      <c r="D63" s="180"/>
      <c r="E63" s="78">
        <v>106362.77</v>
      </c>
      <c r="F63" s="78"/>
      <c r="G63" s="78"/>
      <c r="H63" s="78"/>
      <c r="I63" s="78"/>
    </row>
    <row r="64" spans="1:9" ht="15" customHeight="1" x14ac:dyDescent="0.25">
      <c r="A64" s="89" t="s">
        <v>132</v>
      </c>
      <c r="B64" s="161" t="s">
        <v>12</v>
      </c>
      <c r="C64" s="161"/>
      <c r="D64" s="161"/>
      <c r="E64" s="78">
        <f>E65</f>
        <v>137794.74</v>
      </c>
      <c r="F64" s="78">
        <f t="shared" ref="F64:I64" si="29">F65</f>
        <v>0</v>
      </c>
      <c r="G64" s="78">
        <f t="shared" si="29"/>
        <v>0</v>
      </c>
      <c r="H64" s="78">
        <f t="shared" si="29"/>
        <v>0</v>
      </c>
      <c r="I64" s="78">
        <f t="shared" si="29"/>
        <v>0</v>
      </c>
    </row>
    <row r="65" spans="1:9" ht="15" customHeight="1" x14ac:dyDescent="0.25">
      <c r="A65" s="89" t="s">
        <v>133</v>
      </c>
      <c r="B65" s="161" t="s">
        <v>137</v>
      </c>
      <c r="C65" s="161"/>
      <c r="D65" s="161"/>
      <c r="E65" s="78">
        <v>137794.74</v>
      </c>
      <c r="F65" s="78"/>
      <c r="G65" s="78"/>
      <c r="H65" s="78"/>
      <c r="I65" s="78"/>
    </row>
    <row r="66" spans="1:9" ht="15" customHeight="1" x14ac:dyDescent="0.25">
      <c r="A66" s="168" t="s">
        <v>144</v>
      </c>
      <c r="B66" s="168"/>
      <c r="C66" s="168"/>
      <c r="D66" s="168"/>
      <c r="E66" s="92">
        <f>E67</f>
        <v>1391.51</v>
      </c>
      <c r="F66" s="92">
        <f t="shared" ref="F66:I66" si="30">F67</f>
        <v>26327</v>
      </c>
      <c r="G66" s="92">
        <f t="shared" si="30"/>
        <v>1327</v>
      </c>
      <c r="H66" s="92">
        <f t="shared" si="30"/>
        <v>1327</v>
      </c>
      <c r="I66" s="92">
        <f t="shared" si="30"/>
        <v>1327</v>
      </c>
    </row>
    <row r="67" spans="1:9" ht="15" customHeight="1" x14ac:dyDescent="0.25">
      <c r="A67" s="89" t="s">
        <v>126</v>
      </c>
      <c r="B67" s="161" t="s">
        <v>10</v>
      </c>
      <c r="C67" s="161"/>
      <c r="D67" s="161"/>
      <c r="E67" s="78">
        <f>E68+E69</f>
        <v>1391.51</v>
      </c>
      <c r="F67" s="78">
        <f t="shared" ref="F67:I67" si="31">F68+F69</f>
        <v>26327</v>
      </c>
      <c r="G67" s="78">
        <f t="shared" si="31"/>
        <v>1327</v>
      </c>
      <c r="H67" s="78">
        <f t="shared" si="31"/>
        <v>1327</v>
      </c>
      <c r="I67" s="78">
        <f t="shared" si="31"/>
        <v>1327</v>
      </c>
    </row>
    <row r="68" spans="1:9" ht="15" customHeight="1" x14ac:dyDescent="0.25">
      <c r="A68" s="89" t="s">
        <v>127</v>
      </c>
      <c r="B68" s="161" t="s">
        <v>11</v>
      </c>
      <c r="C68" s="161"/>
      <c r="D68" s="161"/>
      <c r="E68" s="78"/>
      <c r="F68" s="78">
        <v>25000</v>
      </c>
      <c r="G68" s="78"/>
      <c r="H68" s="78"/>
      <c r="I68" s="78"/>
    </row>
    <row r="69" spans="1:9" ht="15" customHeight="1" x14ac:dyDescent="0.25">
      <c r="A69" s="89" t="s">
        <v>128</v>
      </c>
      <c r="B69" s="161" t="s">
        <v>20</v>
      </c>
      <c r="C69" s="161"/>
      <c r="D69" s="161"/>
      <c r="E69" s="78">
        <v>1391.51</v>
      </c>
      <c r="F69" s="78">
        <v>1327</v>
      </c>
      <c r="G69" s="78">
        <v>1327</v>
      </c>
      <c r="H69" s="78">
        <v>1327</v>
      </c>
      <c r="I69" s="78">
        <v>1327</v>
      </c>
    </row>
  </sheetData>
  <mergeCells count="67">
    <mergeCell ref="B65:D65"/>
    <mergeCell ref="A66:D66"/>
    <mergeCell ref="B67:D67"/>
    <mergeCell ref="B68:D68"/>
    <mergeCell ref="B69:D69"/>
    <mergeCell ref="B56:D56"/>
    <mergeCell ref="A61:D61"/>
    <mergeCell ref="B62:D62"/>
    <mergeCell ref="B63:D63"/>
    <mergeCell ref="B64:D64"/>
    <mergeCell ref="B57:D57"/>
    <mergeCell ref="B58:D58"/>
    <mergeCell ref="B59:D59"/>
    <mergeCell ref="B60:D60"/>
    <mergeCell ref="B50:D50"/>
    <mergeCell ref="B52:D52"/>
    <mergeCell ref="B53:D53"/>
    <mergeCell ref="A54:D54"/>
    <mergeCell ref="B55:D55"/>
    <mergeCell ref="B51:D51"/>
    <mergeCell ref="A45:D45"/>
    <mergeCell ref="B46:D46"/>
    <mergeCell ref="B47:D47"/>
    <mergeCell ref="B48:D48"/>
    <mergeCell ref="B49:D49"/>
    <mergeCell ref="B40:D40"/>
    <mergeCell ref="B41:D41"/>
    <mergeCell ref="B42:D42"/>
    <mergeCell ref="B43:D43"/>
    <mergeCell ref="A44:D44"/>
    <mergeCell ref="B35:D35"/>
    <mergeCell ref="B36:D36"/>
    <mergeCell ref="B37:D37"/>
    <mergeCell ref="B38:D38"/>
    <mergeCell ref="B39:D39"/>
    <mergeCell ref="A30:D30"/>
    <mergeCell ref="A31:D31"/>
    <mergeCell ref="B32:D32"/>
    <mergeCell ref="B33:D33"/>
    <mergeCell ref="A34:D34"/>
    <mergeCell ref="B25:D25"/>
    <mergeCell ref="B26:D26"/>
    <mergeCell ref="A27:D27"/>
    <mergeCell ref="B28:D28"/>
    <mergeCell ref="B29:D29"/>
    <mergeCell ref="A10:D10"/>
    <mergeCell ref="A11:D11"/>
    <mergeCell ref="A14:D14"/>
    <mergeCell ref="A15:D15"/>
    <mergeCell ref="A8:D8"/>
    <mergeCell ref="A9:D9"/>
    <mergeCell ref="A12:D12"/>
    <mergeCell ref="A13:D13"/>
    <mergeCell ref="A1:I1"/>
    <mergeCell ref="A3:I3"/>
    <mergeCell ref="A6:D6"/>
    <mergeCell ref="A5:D5"/>
    <mergeCell ref="A7:D7"/>
    <mergeCell ref="B23:D23"/>
    <mergeCell ref="B24:D24"/>
    <mergeCell ref="A16:D16"/>
    <mergeCell ref="A17:D17"/>
    <mergeCell ref="A22:D22"/>
    <mergeCell ref="B18:D18"/>
    <mergeCell ref="B19:D19"/>
    <mergeCell ref="B20:D20"/>
    <mergeCell ref="B21:D21"/>
  </mergeCells>
  <pageMargins left="0.7" right="0.7" top="0.75" bottom="0.75" header="0.3" footer="0.3"/>
  <pageSetup paperSize="9"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79998168889431442"/>
    <pageSetUpPr fitToPage="1"/>
  </sheetPr>
  <dimension ref="A1:I41"/>
  <sheetViews>
    <sheetView workbookViewId="0">
      <selection activeCell="A13" sqref="A13:D13"/>
    </sheetView>
  </sheetViews>
  <sheetFormatPr defaultRowHeight="15" x14ac:dyDescent="0.25"/>
  <cols>
    <col min="1" max="1" width="7.42578125" style="59" bestFit="1" customWidth="1"/>
    <col min="2" max="2" width="8.42578125" style="59" bestFit="1" customWidth="1"/>
    <col min="3" max="3" width="16.140625" style="59" customWidth="1"/>
    <col min="4" max="4" width="30.28515625" style="59" bestFit="1" customWidth="1"/>
    <col min="5" max="5" width="23" style="59" customWidth="1"/>
    <col min="6" max="6" width="21.5703125" style="59" customWidth="1"/>
    <col min="7" max="7" width="20.28515625" style="59" customWidth="1"/>
    <col min="8" max="8" width="21.42578125" style="59" customWidth="1"/>
    <col min="9" max="9" width="21.28515625" style="59" customWidth="1"/>
  </cols>
  <sheetData>
    <row r="1" spans="1:9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18</v>
      </c>
      <c r="B3" s="160"/>
      <c r="C3" s="160"/>
      <c r="D3" s="160"/>
      <c r="E3" s="160"/>
      <c r="F3" s="160"/>
      <c r="G3" s="160"/>
      <c r="H3" s="160"/>
      <c r="I3" s="16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65" t="s">
        <v>112</v>
      </c>
      <c r="B5" s="166"/>
      <c r="C5" s="166"/>
      <c r="D5" s="167"/>
      <c r="E5" s="18" t="s">
        <v>59</v>
      </c>
      <c r="F5" s="19" t="s">
        <v>60</v>
      </c>
      <c r="G5" s="19" t="s">
        <v>65</v>
      </c>
      <c r="H5" s="19" t="s">
        <v>62</v>
      </c>
      <c r="I5" s="19" t="s">
        <v>66</v>
      </c>
    </row>
    <row r="6" spans="1:9" ht="26.25" customHeight="1" x14ac:dyDescent="0.25">
      <c r="A6" s="164" t="s">
        <v>111</v>
      </c>
      <c r="B6" s="164"/>
      <c r="C6" s="164"/>
      <c r="D6" s="164"/>
      <c r="E6" s="68">
        <f>E7</f>
        <v>0</v>
      </c>
      <c r="F6" s="68">
        <f t="shared" ref="F6:I6" si="0">F7</f>
        <v>0</v>
      </c>
      <c r="G6" s="68">
        <f t="shared" si="0"/>
        <v>0</v>
      </c>
      <c r="H6" s="68">
        <f t="shared" si="0"/>
        <v>0</v>
      </c>
      <c r="I6" s="68">
        <f t="shared" si="0"/>
        <v>0</v>
      </c>
    </row>
    <row r="7" spans="1:9" ht="15" customHeight="1" x14ac:dyDescent="0.25">
      <c r="A7" s="164" t="s">
        <v>113</v>
      </c>
      <c r="B7" s="164"/>
      <c r="C7" s="164"/>
      <c r="D7" s="164"/>
      <c r="E7" s="68">
        <f>E8</f>
        <v>0</v>
      </c>
      <c r="F7" s="68">
        <f t="shared" ref="F7:I8" si="1">F8</f>
        <v>0</v>
      </c>
      <c r="G7" s="68">
        <f t="shared" si="1"/>
        <v>0</v>
      </c>
      <c r="H7" s="68">
        <f t="shared" si="1"/>
        <v>0</v>
      </c>
      <c r="I7" s="68">
        <f t="shared" si="1"/>
        <v>0</v>
      </c>
    </row>
    <row r="8" spans="1:9" ht="15" customHeight="1" x14ac:dyDescent="0.25">
      <c r="A8" s="162" t="s">
        <v>146</v>
      </c>
      <c r="B8" s="162"/>
      <c r="C8" s="162"/>
      <c r="D8" s="162"/>
      <c r="E8" s="68">
        <f>E9</f>
        <v>0</v>
      </c>
      <c r="F8" s="68">
        <f t="shared" si="1"/>
        <v>0</v>
      </c>
      <c r="G8" s="68">
        <f t="shared" si="1"/>
        <v>0</v>
      </c>
      <c r="H8" s="68">
        <f t="shared" si="1"/>
        <v>0</v>
      </c>
      <c r="I8" s="68">
        <f t="shared" si="1"/>
        <v>0</v>
      </c>
    </row>
    <row r="9" spans="1:9" ht="15" customHeight="1" x14ac:dyDescent="0.25">
      <c r="A9" s="181" t="s">
        <v>147</v>
      </c>
      <c r="B9" s="181"/>
      <c r="C9" s="181"/>
      <c r="D9" s="181"/>
      <c r="E9" s="98">
        <f>E15+E22</f>
        <v>0</v>
      </c>
      <c r="F9" s="98">
        <f t="shared" ref="F9:I9" si="2">F15+F22</f>
        <v>0</v>
      </c>
      <c r="G9" s="98">
        <f t="shared" si="2"/>
        <v>0</v>
      </c>
      <c r="H9" s="98">
        <f t="shared" si="2"/>
        <v>0</v>
      </c>
      <c r="I9" s="98">
        <f t="shared" si="2"/>
        <v>0</v>
      </c>
    </row>
    <row r="10" spans="1:9" s="58" customFormat="1" ht="15" customHeight="1" x14ac:dyDescent="0.25">
      <c r="A10" s="168" t="s">
        <v>120</v>
      </c>
      <c r="B10" s="168"/>
      <c r="C10" s="168"/>
      <c r="D10" s="168"/>
      <c r="E10" s="91">
        <f>E16</f>
        <v>0</v>
      </c>
      <c r="F10" s="91">
        <f t="shared" ref="F10:I10" si="3">F16</f>
        <v>0</v>
      </c>
      <c r="G10" s="91">
        <f t="shared" si="3"/>
        <v>0</v>
      </c>
      <c r="H10" s="91">
        <f t="shared" si="3"/>
        <v>0</v>
      </c>
      <c r="I10" s="91">
        <f t="shared" si="3"/>
        <v>0</v>
      </c>
    </row>
    <row r="11" spans="1:9" ht="15" customHeight="1" x14ac:dyDescent="0.25">
      <c r="A11" s="163" t="s">
        <v>122</v>
      </c>
      <c r="B11" s="163"/>
      <c r="C11" s="163"/>
      <c r="D11" s="163"/>
      <c r="E11" s="91">
        <f>E23</f>
        <v>0</v>
      </c>
      <c r="F11" s="91">
        <f t="shared" ref="F11:I11" si="4">F23</f>
        <v>0</v>
      </c>
      <c r="G11" s="91">
        <f t="shared" si="4"/>
        <v>0</v>
      </c>
      <c r="H11" s="91">
        <f t="shared" si="4"/>
        <v>0</v>
      </c>
      <c r="I11" s="91">
        <f t="shared" si="4"/>
        <v>0</v>
      </c>
    </row>
    <row r="12" spans="1:9" ht="15" customHeight="1" x14ac:dyDescent="0.25">
      <c r="A12" s="163" t="s">
        <v>123</v>
      </c>
      <c r="B12" s="163"/>
      <c r="C12" s="163"/>
      <c r="D12" s="163"/>
      <c r="E12" s="91">
        <f>E19+E30</f>
        <v>0</v>
      </c>
      <c r="F12" s="91">
        <f t="shared" ref="F12:I12" si="5">F19+F30</f>
        <v>0</v>
      </c>
      <c r="G12" s="91">
        <f t="shared" si="5"/>
        <v>0</v>
      </c>
      <c r="H12" s="91">
        <f t="shared" si="5"/>
        <v>0</v>
      </c>
      <c r="I12" s="91">
        <f t="shared" si="5"/>
        <v>0</v>
      </c>
    </row>
    <row r="13" spans="1:9" ht="15" customHeight="1" x14ac:dyDescent="0.25">
      <c r="A13" s="168" t="s">
        <v>125</v>
      </c>
      <c r="B13" s="168"/>
      <c r="C13" s="168"/>
      <c r="D13" s="168"/>
      <c r="E13" s="91">
        <f>E36</f>
        <v>0</v>
      </c>
      <c r="F13" s="91">
        <f t="shared" ref="F13:I13" si="6">F36</f>
        <v>0</v>
      </c>
      <c r="G13" s="91">
        <f t="shared" si="6"/>
        <v>0</v>
      </c>
      <c r="H13" s="91">
        <f t="shared" si="6"/>
        <v>0</v>
      </c>
      <c r="I13" s="91">
        <f t="shared" si="6"/>
        <v>0</v>
      </c>
    </row>
    <row r="14" spans="1:9" ht="15" customHeight="1" x14ac:dyDescent="0.25">
      <c r="A14" s="168" t="s">
        <v>145</v>
      </c>
      <c r="B14" s="168"/>
      <c r="C14" s="168"/>
      <c r="D14" s="168"/>
      <c r="E14" s="95">
        <f>E39</f>
        <v>0</v>
      </c>
      <c r="F14" s="95">
        <f t="shared" ref="F14:I14" si="7">F39</f>
        <v>0</v>
      </c>
      <c r="G14" s="95">
        <f t="shared" si="7"/>
        <v>0</v>
      </c>
      <c r="H14" s="95">
        <f t="shared" si="7"/>
        <v>0</v>
      </c>
      <c r="I14" s="95">
        <f t="shared" si="7"/>
        <v>0</v>
      </c>
    </row>
    <row r="15" spans="1:9" x14ac:dyDescent="0.25">
      <c r="A15" s="162" t="s">
        <v>148</v>
      </c>
      <c r="B15" s="162"/>
      <c r="C15" s="162"/>
      <c r="D15" s="162"/>
      <c r="E15" s="96">
        <f>E16+E19</f>
        <v>0</v>
      </c>
      <c r="F15" s="96">
        <f t="shared" ref="F15:I15" si="8">F16+F19</f>
        <v>0</v>
      </c>
      <c r="G15" s="96">
        <f t="shared" si="8"/>
        <v>0</v>
      </c>
      <c r="H15" s="96">
        <f t="shared" si="8"/>
        <v>0</v>
      </c>
      <c r="I15" s="96">
        <f t="shared" si="8"/>
        <v>0</v>
      </c>
    </row>
    <row r="16" spans="1:9" ht="15" customHeight="1" x14ac:dyDescent="0.25">
      <c r="A16" s="163" t="s">
        <v>117</v>
      </c>
      <c r="B16" s="163"/>
      <c r="C16" s="163"/>
      <c r="D16" s="163"/>
      <c r="E16" s="91">
        <f>E17</f>
        <v>0</v>
      </c>
      <c r="F16" s="91">
        <f t="shared" ref="F16:I17" si="9">F17</f>
        <v>0</v>
      </c>
      <c r="G16" s="91">
        <f t="shared" si="9"/>
        <v>0</v>
      </c>
      <c r="H16" s="91">
        <f t="shared" si="9"/>
        <v>0</v>
      </c>
      <c r="I16" s="91">
        <f t="shared" si="9"/>
        <v>0</v>
      </c>
    </row>
    <row r="17" spans="1:9" ht="15" customHeight="1" x14ac:dyDescent="0.25">
      <c r="A17" s="89" t="s">
        <v>126</v>
      </c>
      <c r="B17" s="161" t="s">
        <v>10</v>
      </c>
      <c r="C17" s="161"/>
      <c r="D17" s="161"/>
      <c r="E17" s="65">
        <f>E18</f>
        <v>0</v>
      </c>
      <c r="F17" s="65">
        <f t="shared" si="9"/>
        <v>0</v>
      </c>
      <c r="G17" s="65">
        <f t="shared" si="9"/>
        <v>0</v>
      </c>
      <c r="H17" s="65">
        <f t="shared" si="9"/>
        <v>0</v>
      </c>
      <c r="I17" s="65">
        <f t="shared" si="9"/>
        <v>0</v>
      </c>
    </row>
    <row r="18" spans="1:9" ht="15" customHeight="1" x14ac:dyDescent="0.25">
      <c r="A18" s="89" t="s">
        <v>127</v>
      </c>
      <c r="B18" s="161" t="s">
        <v>11</v>
      </c>
      <c r="C18" s="161"/>
      <c r="D18" s="161"/>
      <c r="E18" s="65"/>
      <c r="F18" s="65"/>
      <c r="G18" s="65"/>
      <c r="H18" s="65"/>
      <c r="I18" s="67"/>
    </row>
    <row r="19" spans="1:9" ht="15" customHeight="1" x14ac:dyDescent="0.25">
      <c r="A19" s="170" t="s">
        <v>119</v>
      </c>
      <c r="B19" s="170"/>
      <c r="C19" s="170"/>
      <c r="D19" s="170"/>
      <c r="E19" s="91">
        <f>E20</f>
        <v>0</v>
      </c>
      <c r="F19" s="91">
        <f t="shared" ref="F19:I20" si="10">F20</f>
        <v>0</v>
      </c>
      <c r="G19" s="91">
        <f t="shared" si="10"/>
        <v>0</v>
      </c>
      <c r="H19" s="91">
        <f t="shared" si="10"/>
        <v>0</v>
      </c>
      <c r="I19" s="91">
        <f t="shared" si="10"/>
        <v>0</v>
      </c>
    </row>
    <row r="20" spans="1:9" ht="15" customHeight="1" x14ac:dyDescent="0.25">
      <c r="A20" s="90" t="s">
        <v>126</v>
      </c>
      <c r="B20" s="161" t="s">
        <v>10</v>
      </c>
      <c r="C20" s="161"/>
      <c r="D20" s="161"/>
      <c r="E20" s="65">
        <f>E21</f>
        <v>0</v>
      </c>
      <c r="F20" s="65">
        <f t="shared" si="10"/>
        <v>0</v>
      </c>
      <c r="G20" s="65">
        <f t="shared" si="10"/>
        <v>0</v>
      </c>
      <c r="H20" s="65">
        <f t="shared" si="10"/>
        <v>0</v>
      </c>
      <c r="I20" s="65">
        <f t="shared" si="10"/>
        <v>0</v>
      </c>
    </row>
    <row r="21" spans="1:9" ht="15" customHeight="1" x14ac:dyDescent="0.25">
      <c r="A21" s="90" t="s">
        <v>127</v>
      </c>
      <c r="B21" s="161" t="s">
        <v>11</v>
      </c>
      <c r="C21" s="161"/>
      <c r="D21" s="161"/>
      <c r="E21" s="65"/>
      <c r="F21" s="65"/>
      <c r="G21" s="65"/>
      <c r="H21" s="65"/>
      <c r="I21" s="67"/>
    </row>
    <row r="22" spans="1:9" ht="25.5" customHeight="1" x14ac:dyDescent="0.25">
      <c r="A22" s="171" t="s">
        <v>149</v>
      </c>
      <c r="B22" s="171"/>
      <c r="C22" s="171"/>
      <c r="D22" s="171"/>
      <c r="E22" s="68">
        <f>E23+E30+E36+E39</f>
        <v>0</v>
      </c>
      <c r="F22" s="68">
        <f t="shared" ref="F22:I22" si="11">F23+F30+F36+F39</f>
        <v>0</v>
      </c>
      <c r="G22" s="68">
        <f t="shared" si="11"/>
        <v>0</v>
      </c>
      <c r="H22" s="68">
        <f t="shared" si="11"/>
        <v>0</v>
      </c>
      <c r="I22" s="68">
        <f t="shared" si="11"/>
        <v>0</v>
      </c>
    </row>
    <row r="23" spans="1:9" ht="15" customHeight="1" x14ac:dyDescent="0.25">
      <c r="A23" s="172" t="s">
        <v>118</v>
      </c>
      <c r="B23" s="172"/>
      <c r="C23" s="172"/>
      <c r="D23" s="172"/>
      <c r="E23" s="92">
        <f>E24+E28</f>
        <v>0</v>
      </c>
      <c r="F23" s="92">
        <f t="shared" ref="F23:I23" si="12">F24+F28</f>
        <v>0</v>
      </c>
      <c r="G23" s="92">
        <f t="shared" si="12"/>
        <v>0</v>
      </c>
      <c r="H23" s="92">
        <f t="shared" si="12"/>
        <v>0</v>
      </c>
      <c r="I23" s="92">
        <f t="shared" si="12"/>
        <v>0</v>
      </c>
    </row>
    <row r="24" spans="1:9" ht="15" customHeight="1" x14ac:dyDescent="0.25">
      <c r="A24" s="89" t="s">
        <v>126</v>
      </c>
      <c r="B24" s="161" t="s">
        <v>10</v>
      </c>
      <c r="C24" s="161"/>
      <c r="D24" s="161"/>
      <c r="E24" s="78">
        <f>E25+E26</f>
        <v>0</v>
      </c>
      <c r="F24" s="78">
        <f t="shared" ref="F24:I24" si="13">F25+F26</f>
        <v>0</v>
      </c>
      <c r="G24" s="78">
        <f t="shared" si="13"/>
        <v>0</v>
      </c>
      <c r="H24" s="78">
        <f t="shared" si="13"/>
        <v>0</v>
      </c>
      <c r="I24" s="78">
        <f t="shared" si="13"/>
        <v>0</v>
      </c>
    </row>
    <row r="25" spans="1:9" ht="15" customHeight="1" x14ac:dyDescent="0.25">
      <c r="A25" s="89" t="s">
        <v>127</v>
      </c>
      <c r="B25" s="161" t="s">
        <v>11</v>
      </c>
      <c r="C25" s="161"/>
      <c r="D25" s="161"/>
      <c r="E25" s="78"/>
      <c r="F25" s="78"/>
      <c r="G25" s="78"/>
      <c r="H25" s="78"/>
      <c r="I25" s="78"/>
    </row>
    <row r="26" spans="1:9" ht="15" customHeight="1" x14ac:dyDescent="0.25">
      <c r="A26" s="94" t="s">
        <v>128</v>
      </c>
      <c r="B26" s="182" t="s">
        <v>20</v>
      </c>
      <c r="C26" s="182"/>
      <c r="D26" s="182"/>
      <c r="E26" s="78"/>
      <c r="F26" s="78"/>
      <c r="G26" s="78"/>
      <c r="H26" s="78"/>
      <c r="I26" s="78"/>
    </row>
    <row r="27" spans="1:9" ht="15" customHeight="1" x14ac:dyDescent="0.25">
      <c r="A27" s="94" t="s">
        <v>129</v>
      </c>
      <c r="B27" s="182" t="s">
        <v>130</v>
      </c>
      <c r="C27" s="182"/>
      <c r="D27" s="182"/>
      <c r="E27" s="78"/>
      <c r="F27" s="78"/>
      <c r="G27" s="78"/>
      <c r="H27" s="78"/>
      <c r="I27" s="78"/>
    </row>
    <row r="28" spans="1:9" ht="15" customHeight="1" x14ac:dyDescent="0.25">
      <c r="A28" s="94" t="s">
        <v>132</v>
      </c>
      <c r="B28" s="182" t="s">
        <v>12</v>
      </c>
      <c r="C28" s="182"/>
      <c r="D28" s="182"/>
      <c r="E28" s="78">
        <f>E29</f>
        <v>0</v>
      </c>
      <c r="F28" s="78">
        <f t="shared" ref="F28:I28" si="14">F29</f>
        <v>0</v>
      </c>
      <c r="G28" s="78">
        <f t="shared" si="14"/>
        <v>0</v>
      </c>
      <c r="H28" s="78">
        <f t="shared" si="14"/>
        <v>0</v>
      </c>
      <c r="I28" s="78">
        <f t="shared" si="14"/>
        <v>0</v>
      </c>
    </row>
    <row r="29" spans="1:9" ht="15" customHeight="1" x14ac:dyDescent="0.25">
      <c r="A29" s="94" t="s">
        <v>133</v>
      </c>
      <c r="B29" s="182" t="s">
        <v>137</v>
      </c>
      <c r="C29" s="182"/>
      <c r="D29" s="182"/>
      <c r="E29" s="78"/>
      <c r="F29" s="78"/>
      <c r="G29" s="78"/>
      <c r="H29" s="78"/>
      <c r="I29" s="78"/>
    </row>
    <row r="30" spans="1:9" ht="15" customHeight="1" x14ac:dyDescent="0.25">
      <c r="A30" s="170" t="s">
        <v>119</v>
      </c>
      <c r="B30" s="170"/>
      <c r="C30" s="170"/>
      <c r="D30" s="170"/>
      <c r="E30" s="92">
        <f>E31+E34</f>
        <v>0</v>
      </c>
      <c r="F30" s="92">
        <f t="shared" ref="F30:I30" si="15">F31+F34</f>
        <v>0</v>
      </c>
      <c r="G30" s="92">
        <f t="shared" si="15"/>
        <v>0</v>
      </c>
      <c r="H30" s="92">
        <f t="shared" si="15"/>
        <v>0</v>
      </c>
      <c r="I30" s="92">
        <f t="shared" si="15"/>
        <v>0</v>
      </c>
    </row>
    <row r="31" spans="1:9" ht="15" customHeight="1" x14ac:dyDescent="0.25">
      <c r="A31" s="89" t="s">
        <v>126</v>
      </c>
      <c r="B31" s="161" t="s">
        <v>10</v>
      </c>
      <c r="C31" s="161"/>
      <c r="D31" s="161"/>
      <c r="E31" s="78">
        <f>E32+E33</f>
        <v>0</v>
      </c>
      <c r="F31" s="78">
        <f t="shared" ref="F31:I31" si="16">F32+F33</f>
        <v>0</v>
      </c>
      <c r="G31" s="78">
        <f t="shared" si="16"/>
        <v>0</v>
      </c>
      <c r="H31" s="78">
        <f t="shared" si="16"/>
        <v>0</v>
      </c>
      <c r="I31" s="78">
        <f t="shared" si="16"/>
        <v>0</v>
      </c>
    </row>
    <row r="32" spans="1:9" ht="15" customHeight="1" x14ac:dyDescent="0.25">
      <c r="A32" s="89" t="s">
        <v>127</v>
      </c>
      <c r="B32" s="161" t="s">
        <v>11</v>
      </c>
      <c r="C32" s="161"/>
      <c r="D32" s="161"/>
      <c r="E32" s="78"/>
      <c r="F32" s="78"/>
      <c r="G32" s="78"/>
      <c r="H32" s="78"/>
      <c r="I32" s="78"/>
    </row>
    <row r="33" spans="1:9" ht="15" customHeight="1" x14ac:dyDescent="0.25">
      <c r="A33" s="89" t="s">
        <v>128</v>
      </c>
      <c r="B33" s="161" t="s">
        <v>20</v>
      </c>
      <c r="C33" s="161"/>
      <c r="D33" s="161"/>
      <c r="E33" s="78"/>
      <c r="F33" s="78"/>
      <c r="G33" s="78"/>
      <c r="H33" s="78"/>
      <c r="I33" s="78"/>
    </row>
    <row r="34" spans="1:9" ht="15" customHeight="1" x14ac:dyDescent="0.25">
      <c r="A34" s="89" t="s">
        <v>132</v>
      </c>
      <c r="B34" s="161" t="s">
        <v>12</v>
      </c>
      <c r="C34" s="161"/>
      <c r="D34" s="161"/>
      <c r="E34" s="78">
        <f>E35</f>
        <v>0</v>
      </c>
      <c r="F34" s="78">
        <f t="shared" ref="F34:I34" si="17">F35</f>
        <v>0</v>
      </c>
      <c r="G34" s="78">
        <f t="shared" si="17"/>
        <v>0</v>
      </c>
      <c r="H34" s="78">
        <f t="shared" si="17"/>
        <v>0</v>
      </c>
      <c r="I34" s="78">
        <f t="shared" si="17"/>
        <v>0</v>
      </c>
    </row>
    <row r="35" spans="1:9" ht="15" customHeight="1" x14ac:dyDescent="0.25">
      <c r="A35" s="89" t="s">
        <v>134</v>
      </c>
      <c r="B35" s="161" t="s">
        <v>138</v>
      </c>
      <c r="C35" s="161"/>
      <c r="D35" s="161"/>
      <c r="E35" s="78"/>
      <c r="F35" s="78"/>
      <c r="G35" s="78"/>
      <c r="H35" s="78"/>
      <c r="I35" s="78"/>
    </row>
    <row r="36" spans="1:9" ht="15" customHeight="1" x14ac:dyDescent="0.25">
      <c r="A36" s="168" t="s">
        <v>144</v>
      </c>
      <c r="B36" s="168"/>
      <c r="C36" s="168"/>
      <c r="D36" s="168"/>
      <c r="E36" s="92">
        <f>E37</f>
        <v>0</v>
      </c>
      <c r="F36" s="92">
        <f t="shared" ref="F36:I37" si="18">F37</f>
        <v>0</v>
      </c>
      <c r="G36" s="92">
        <f t="shared" si="18"/>
        <v>0</v>
      </c>
      <c r="H36" s="92">
        <f t="shared" si="18"/>
        <v>0</v>
      </c>
      <c r="I36" s="92">
        <f t="shared" si="18"/>
        <v>0</v>
      </c>
    </row>
    <row r="37" spans="1:9" ht="15" customHeight="1" x14ac:dyDescent="0.25">
      <c r="A37" s="89" t="s">
        <v>126</v>
      </c>
      <c r="B37" s="161" t="s">
        <v>10</v>
      </c>
      <c r="C37" s="161"/>
      <c r="D37" s="161"/>
      <c r="E37" s="78">
        <f>E38</f>
        <v>0</v>
      </c>
      <c r="F37" s="78">
        <f t="shared" si="18"/>
        <v>0</v>
      </c>
      <c r="G37" s="78">
        <f t="shared" si="18"/>
        <v>0</v>
      </c>
      <c r="H37" s="78">
        <f t="shared" si="18"/>
        <v>0</v>
      </c>
      <c r="I37" s="78">
        <f t="shared" si="18"/>
        <v>0</v>
      </c>
    </row>
    <row r="38" spans="1:9" ht="15" customHeight="1" x14ac:dyDescent="0.25">
      <c r="A38" s="89" t="s">
        <v>128</v>
      </c>
      <c r="B38" s="161" t="s">
        <v>20</v>
      </c>
      <c r="C38" s="161"/>
      <c r="D38" s="161"/>
      <c r="E38" s="78"/>
      <c r="F38" s="78"/>
      <c r="G38" s="78"/>
      <c r="H38" s="78"/>
      <c r="I38" s="78"/>
    </row>
    <row r="39" spans="1:9" x14ac:dyDescent="0.25">
      <c r="A39" s="172" t="s">
        <v>150</v>
      </c>
      <c r="B39" s="172"/>
      <c r="C39" s="172"/>
      <c r="D39" s="172"/>
      <c r="E39" s="92">
        <f>E40</f>
        <v>0</v>
      </c>
      <c r="F39" s="92">
        <f t="shared" ref="F39:I40" si="19">F40</f>
        <v>0</v>
      </c>
      <c r="G39" s="92">
        <f t="shared" si="19"/>
        <v>0</v>
      </c>
      <c r="H39" s="92">
        <f t="shared" si="19"/>
        <v>0</v>
      </c>
      <c r="I39" s="92">
        <f t="shared" si="19"/>
        <v>0</v>
      </c>
    </row>
    <row r="40" spans="1:9" ht="15" customHeight="1" x14ac:dyDescent="0.25">
      <c r="A40" s="94" t="s">
        <v>132</v>
      </c>
      <c r="B40" s="182" t="s">
        <v>12</v>
      </c>
      <c r="C40" s="182"/>
      <c r="D40" s="182"/>
      <c r="E40" s="78">
        <f>E41</f>
        <v>0</v>
      </c>
      <c r="F40" s="78">
        <f t="shared" si="19"/>
        <v>0</v>
      </c>
      <c r="G40" s="78">
        <f t="shared" si="19"/>
        <v>0</v>
      </c>
      <c r="H40" s="78">
        <f t="shared" si="19"/>
        <v>0</v>
      </c>
      <c r="I40" s="78">
        <f t="shared" si="19"/>
        <v>0</v>
      </c>
    </row>
    <row r="41" spans="1:9" ht="15" customHeight="1" x14ac:dyDescent="0.25">
      <c r="A41" s="94" t="s">
        <v>133</v>
      </c>
      <c r="B41" s="182" t="s">
        <v>137</v>
      </c>
      <c r="C41" s="182"/>
      <c r="D41" s="182"/>
      <c r="E41" s="78"/>
      <c r="F41" s="78"/>
      <c r="G41" s="78"/>
      <c r="H41" s="78"/>
      <c r="I41" s="78"/>
    </row>
  </sheetData>
  <mergeCells count="39">
    <mergeCell ref="B27:D27"/>
    <mergeCell ref="B26:D26"/>
    <mergeCell ref="B28:D28"/>
    <mergeCell ref="B29:D29"/>
    <mergeCell ref="A36:D36"/>
    <mergeCell ref="B35:D35"/>
    <mergeCell ref="B31:D31"/>
    <mergeCell ref="B32:D32"/>
    <mergeCell ref="B33:D33"/>
    <mergeCell ref="B34:D34"/>
    <mergeCell ref="A30:D30"/>
    <mergeCell ref="B37:D37"/>
    <mergeCell ref="B38:D38"/>
    <mergeCell ref="B40:D40"/>
    <mergeCell ref="B41:D41"/>
    <mergeCell ref="A39:D39"/>
    <mergeCell ref="B21:D21"/>
    <mergeCell ref="A22:D22"/>
    <mergeCell ref="A23:D23"/>
    <mergeCell ref="B24:D24"/>
    <mergeCell ref="B25:D25"/>
    <mergeCell ref="A19:D19"/>
    <mergeCell ref="B20:D20"/>
    <mergeCell ref="A13:D13"/>
    <mergeCell ref="A15:D15"/>
    <mergeCell ref="A16:D16"/>
    <mergeCell ref="B17:D17"/>
    <mergeCell ref="B18:D18"/>
    <mergeCell ref="A14:D14"/>
    <mergeCell ref="A9:D9"/>
    <mergeCell ref="A10:D10"/>
    <mergeCell ref="A11:D11"/>
    <mergeCell ref="A12:D12"/>
    <mergeCell ref="A1:I1"/>
    <mergeCell ref="A3:I3"/>
    <mergeCell ref="A5:D5"/>
    <mergeCell ref="A6:D6"/>
    <mergeCell ref="A7:D7"/>
    <mergeCell ref="A8:D8"/>
  </mergeCells>
  <pageMargins left="0.7" right="0.7" top="0.75" bottom="0.75" header="0.3" footer="0.3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  <pageSetUpPr fitToPage="1"/>
  </sheetPr>
  <dimension ref="A1:I35"/>
  <sheetViews>
    <sheetView topLeftCell="A4" workbookViewId="0">
      <selection activeCell="E16" sqref="E16"/>
    </sheetView>
  </sheetViews>
  <sheetFormatPr defaultRowHeight="15" x14ac:dyDescent="0.25"/>
  <cols>
    <col min="1" max="1" width="7.42578125" style="59" bestFit="1" customWidth="1"/>
    <col min="2" max="2" width="8.42578125" style="59" bestFit="1" customWidth="1"/>
    <col min="3" max="3" width="16.140625" style="59" customWidth="1"/>
    <col min="4" max="4" width="30.28515625" style="59" bestFit="1" customWidth="1"/>
    <col min="5" max="5" width="23" style="59" customWidth="1"/>
    <col min="6" max="6" width="21.5703125" style="59" customWidth="1"/>
    <col min="7" max="7" width="20.28515625" style="59" customWidth="1"/>
    <col min="8" max="8" width="21.42578125" style="59" customWidth="1"/>
    <col min="9" max="9" width="21.28515625" style="59" customWidth="1"/>
  </cols>
  <sheetData>
    <row r="1" spans="1:9" ht="42" customHeight="1" x14ac:dyDescent="0.25">
      <c r="A1" s="139" t="s">
        <v>64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18</v>
      </c>
      <c r="B3" s="160"/>
      <c r="C3" s="160"/>
      <c r="D3" s="160"/>
      <c r="E3" s="160"/>
      <c r="F3" s="160"/>
      <c r="G3" s="160"/>
      <c r="H3" s="160"/>
      <c r="I3" s="16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65" t="s">
        <v>112</v>
      </c>
      <c r="B5" s="166"/>
      <c r="C5" s="166"/>
      <c r="D5" s="167"/>
      <c r="E5" s="18" t="s">
        <v>59</v>
      </c>
      <c r="F5" s="19" t="s">
        <v>60</v>
      </c>
      <c r="G5" s="19" t="s">
        <v>65</v>
      </c>
      <c r="H5" s="19" t="s">
        <v>62</v>
      </c>
      <c r="I5" s="19" t="s">
        <v>66</v>
      </c>
    </row>
    <row r="6" spans="1:9" ht="26.25" customHeight="1" x14ac:dyDescent="0.25">
      <c r="A6" s="164" t="s">
        <v>111</v>
      </c>
      <c r="B6" s="164"/>
      <c r="C6" s="164"/>
      <c r="D6" s="164"/>
      <c r="E6" s="68">
        <f>E7</f>
        <v>0</v>
      </c>
      <c r="F6" s="68">
        <f t="shared" ref="F6:I8" si="0">F7</f>
        <v>0</v>
      </c>
      <c r="G6" s="68">
        <f t="shared" si="0"/>
        <v>0</v>
      </c>
      <c r="H6" s="68">
        <f t="shared" si="0"/>
        <v>0</v>
      </c>
      <c r="I6" s="68">
        <f t="shared" si="0"/>
        <v>0</v>
      </c>
    </row>
    <row r="7" spans="1:9" ht="15" customHeight="1" x14ac:dyDescent="0.25">
      <c r="A7" s="164" t="s">
        <v>113</v>
      </c>
      <c r="B7" s="164"/>
      <c r="C7" s="164"/>
      <c r="D7" s="164"/>
      <c r="E7" s="68">
        <f>E8</f>
        <v>0</v>
      </c>
      <c r="F7" s="68">
        <f t="shared" si="0"/>
        <v>0</v>
      </c>
      <c r="G7" s="68">
        <f t="shared" si="0"/>
        <v>0</v>
      </c>
      <c r="H7" s="68">
        <f t="shared" si="0"/>
        <v>0</v>
      </c>
      <c r="I7" s="68">
        <f t="shared" si="0"/>
        <v>0</v>
      </c>
    </row>
    <row r="8" spans="1:9" ht="15" customHeight="1" x14ac:dyDescent="0.25">
      <c r="A8" s="162" t="s">
        <v>151</v>
      </c>
      <c r="B8" s="162"/>
      <c r="C8" s="162"/>
      <c r="D8" s="162"/>
      <c r="E8" s="68">
        <f>E9</f>
        <v>0</v>
      </c>
      <c r="F8" s="68">
        <f t="shared" si="0"/>
        <v>0</v>
      </c>
      <c r="G8" s="68">
        <f t="shared" si="0"/>
        <v>0</v>
      </c>
      <c r="H8" s="68">
        <f t="shared" si="0"/>
        <v>0</v>
      </c>
      <c r="I8" s="68">
        <f t="shared" si="0"/>
        <v>0</v>
      </c>
    </row>
    <row r="9" spans="1:9" ht="15" customHeight="1" x14ac:dyDescent="0.25">
      <c r="A9" s="183" t="s">
        <v>152</v>
      </c>
      <c r="B9" s="183"/>
      <c r="C9" s="183"/>
      <c r="D9" s="183"/>
      <c r="E9" s="99">
        <f>E14+E22</f>
        <v>0</v>
      </c>
      <c r="F9" s="99">
        <f t="shared" ref="F9:I9" si="1">F14+F22</f>
        <v>0</v>
      </c>
      <c r="G9" s="99">
        <f t="shared" si="1"/>
        <v>0</v>
      </c>
      <c r="H9" s="99">
        <f t="shared" si="1"/>
        <v>0</v>
      </c>
      <c r="I9" s="99">
        <f t="shared" si="1"/>
        <v>0</v>
      </c>
    </row>
    <row r="10" spans="1:9" s="58" customFormat="1" ht="15" customHeight="1" x14ac:dyDescent="0.25">
      <c r="A10" s="168" t="s">
        <v>120</v>
      </c>
      <c r="B10" s="168"/>
      <c r="C10" s="168"/>
      <c r="D10" s="168"/>
      <c r="E10" s="91">
        <f>E15</f>
        <v>0</v>
      </c>
      <c r="F10" s="91">
        <f t="shared" ref="F10:I10" si="2">F15</f>
        <v>0</v>
      </c>
      <c r="G10" s="91">
        <f t="shared" si="2"/>
        <v>0</v>
      </c>
      <c r="H10" s="91">
        <f t="shared" si="2"/>
        <v>0</v>
      </c>
      <c r="I10" s="91">
        <f t="shared" si="2"/>
        <v>0</v>
      </c>
    </row>
    <row r="11" spans="1:9" ht="15" customHeight="1" x14ac:dyDescent="0.25">
      <c r="A11" s="163" t="s">
        <v>122</v>
      </c>
      <c r="B11" s="163"/>
      <c r="C11" s="163"/>
      <c r="D11" s="163"/>
      <c r="E11" s="91">
        <f>E23</f>
        <v>0</v>
      </c>
      <c r="F11" s="91">
        <f t="shared" ref="F11:I11" si="3">F23</f>
        <v>0</v>
      </c>
      <c r="G11" s="91">
        <f t="shared" si="3"/>
        <v>0</v>
      </c>
      <c r="H11" s="91">
        <f t="shared" si="3"/>
        <v>0</v>
      </c>
      <c r="I11" s="91">
        <f t="shared" si="3"/>
        <v>0</v>
      </c>
    </row>
    <row r="12" spans="1:9" ht="15" customHeight="1" x14ac:dyDescent="0.25">
      <c r="A12" s="163" t="s">
        <v>123</v>
      </c>
      <c r="B12" s="163"/>
      <c r="C12" s="163"/>
      <c r="D12" s="163"/>
      <c r="E12" s="91">
        <f>E28</f>
        <v>0</v>
      </c>
      <c r="F12" s="91">
        <f t="shared" ref="F12:I12" si="4">F28</f>
        <v>0</v>
      </c>
      <c r="G12" s="91">
        <f t="shared" si="4"/>
        <v>0</v>
      </c>
      <c r="H12" s="91">
        <f t="shared" si="4"/>
        <v>0</v>
      </c>
      <c r="I12" s="91">
        <f t="shared" si="4"/>
        <v>0</v>
      </c>
    </row>
    <row r="13" spans="1:9" ht="15" customHeight="1" x14ac:dyDescent="0.25">
      <c r="A13" s="168" t="s">
        <v>124</v>
      </c>
      <c r="B13" s="168"/>
      <c r="C13" s="168"/>
      <c r="D13" s="168"/>
      <c r="E13" s="91">
        <f>E33</f>
        <v>0</v>
      </c>
      <c r="F13" s="91">
        <f t="shared" ref="F13:I13" si="5">F33</f>
        <v>0</v>
      </c>
      <c r="G13" s="91">
        <f t="shared" si="5"/>
        <v>0</v>
      </c>
      <c r="H13" s="91">
        <f t="shared" si="5"/>
        <v>0</v>
      </c>
      <c r="I13" s="91">
        <f t="shared" si="5"/>
        <v>0</v>
      </c>
    </row>
    <row r="14" spans="1:9" ht="23.25" customHeight="1" x14ac:dyDescent="0.25">
      <c r="A14" s="162" t="s">
        <v>153</v>
      </c>
      <c r="B14" s="162"/>
      <c r="C14" s="162"/>
      <c r="D14" s="162"/>
      <c r="E14" s="96">
        <f>E15</f>
        <v>0</v>
      </c>
      <c r="F14" s="96">
        <f t="shared" ref="F14:I14" si="6">F15</f>
        <v>0</v>
      </c>
      <c r="G14" s="96">
        <f t="shared" si="6"/>
        <v>0</v>
      </c>
      <c r="H14" s="96">
        <f t="shared" si="6"/>
        <v>0</v>
      </c>
      <c r="I14" s="96">
        <f t="shared" si="6"/>
        <v>0</v>
      </c>
    </row>
    <row r="15" spans="1:9" ht="15" customHeight="1" x14ac:dyDescent="0.25">
      <c r="A15" s="163" t="s">
        <v>117</v>
      </c>
      <c r="B15" s="163"/>
      <c r="C15" s="163"/>
      <c r="D15" s="163"/>
      <c r="E15" s="91">
        <f>E16+E20</f>
        <v>0</v>
      </c>
      <c r="F15" s="91">
        <f t="shared" ref="F15:I15" si="7">F16+F20</f>
        <v>0</v>
      </c>
      <c r="G15" s="91">
        <f t="shared" si="7"/>
        <v>0</v>
      </c>
      <c r="H15" s="91">
        <f t="shared" si="7"/>
        <v>0</v>
      </c>
      <c r="I15" s="91">
        <f t="shared" si="7"/>
        <v>0</v>
      </c>
    </row>
    <row r="16" spans="1:9" ht="15" customHeight="1" x14ac:dyDescent="0.25">
      <c r="A16" s="89" t="s">
        <v>126</v>
      </c>
      <c r="B16" s="161" t="s">
        <v>10</v>
      </c>
      <c r="C16" s="161"/>
      <c r="D16" s="161"/>
      <c r="E16" s="65">
        <f>E17+E18+E19</f>
        <v>0</v>
      </c>
      <c r="F16" s="65">
        <f t="shared" ref="F16:I16" si="8">F17+F18+F19</f>
        <v>0</v>
      </c>
      <c r="G16" s="65">
        <f t="shared" si="8"/>
        <v>0</v>
      </c>
      <c r="H16" s="65">
        <f t="shared" si="8"/>
        <v>0</v>
      </c>
      <c r="I16" s="65">
        <f t="shared" si="8"/>
        <v>0</v>
      </c>
    </row>
    <row r="17" spans="1:9" ht="15" customHeight="1" x14ac:dyDescent="0.25">
      <c r="A17" s="89" t="s">
        <v>127</v>
      </c>
      <c r="B17" s="161" t="s">
        <v>11</v>
      </c>
      <c r="C17" s="161"/>
      <c r="D17" s="161"/>
      <c r="E17" s="65"/>
      <c r="F17" s="65"/>
      <c r="G17" s="65"/>
      <c r="H17" s="65"/>
      <c r="I17" s="67"/>
    </row>
    <row r="18" spans="1:9" ht="15" customHeight="1" x14ac:dyDescent="0.25">
      <c r="A18" s="94" t="s">
        <v>128</v>
      </c>
      <c r="B18" s="182" t="s">
        <v>20</v>
      </c>
      <c r="C18" s="182"/>
      <c r="D18" s="182"/>
      <c r="E18" s="65"/>
      <c r="F18" s="65"/>
      <c r="G18" s="65"/>
      <c r="H18" s="65"/>
      <c r="I18" s="67"/>
    </row>
    <row r="19" spans="1:9" ht="15" customHeight="1" x14ac:dyDescent="0.25">
      <c r="A19" s="94" t="s">
        <v>129</v>
      </c>
      <c r="B19" s="182" t="s">
        <v>130</v>
      </c>
      <c r="C19" s="182"/>
      <c r="D19" s="182"/>
      <c r="E19" s="65"/>
      <c r="F19" s="65"/>
      <c r="G19" s="65"/>
      <c r="H19" s="65"/>
      <c r="I19" s="65"/>
    </row>
    <row r="20" spans="1:9" ht="15" customHeight="1" x14ac:dyDescent="0.25">
      <c r="A20" s="94" t="s">
        <v>132</v>
      </c>
      <c r="B20" s="182" t="s">
        <v>12</v>
      </c>
      <c r="C20" s="182"/>
      <c r="D20" s="182"/>
      <c r="E20" s="65">
        <f>E21</f>
        <v>0</v>
      </c>
      <c r="F20" s="65">
        <f t="shared" ref="F20:I20" si="9">F21</f>
        <v>0</v>
      </c>
      <c r="G20" s="65">
        <f t="shared" si="9"/>
        <v>0</v>
      </c>
      <c r="H20" s="65">
        <f t="shared" si="9"/>
        <v>0</v>
      </c>
      <c r="I20" s="65">
        <f t="shared" si="9"/>
        <v>0</v>
      </c>
    </row>
    <row r="21" spans="1:9" ht="15" customHeight="1" x14ac:dyDescent="0.25">
      <c r="A21" s="94" t="s">
        <v>133</v>
      </c>
      <c r="B21" s="182" t="s">
        <v>137</v>
      </c>
      <c r="C21" s="182"/>
      <c r="D21" s="182"/>
      <c r="E21" s="65"/>
      <c r="F21" s="65"/>
      <c r="G21" s="65"/>
      <c r="H21" s="65"/>
      <c r="I21" s="67"/>
    </row>
    <row r="22" spans="1:9" ht="25.5" customHeight="1" x14ac:dyDescent="0.25">
      <c r="A22" s="171" t="s">
        <v>154</v>
      </c>
      <c r="B22" s="171"/>
      <c r="C22" s="171"/>
      <c r="D22" s="171"/>
      <c r="E22" s="68">
        <f>E23+E28+E33</f>
        <v>0</v>
      </c>
      <c r="F22" s="68">
        <f t="shared" ref="F22:I22" si="10">F23+F28+F33</f>
        <v>0</v>
      </c>
      <c r="G22" s="68">
        <f t="shared" si="10"/>
        <v>0</v>
      </c>
      <c r="H22" s="68">
        <f t="shared" si="10"/>
        <v>0</v>
      </c>
      <c r="I22" s="68">
        <f t="shared" si="10"/>
        <v>0</v>
      </c>
    </row>
    <row r="23" spans="1:9" ht="15" customHeight="1" x14ac:dyDescent="0.25">
      <c r="A23" s="172" t="s">
        <v>118</v>
      </c>
      <c r="B23" s="172"/>
      <c r="C23" s="172"/>
      <c r="D23" s="172"/>
      <c r="E23" s="92">
        <f>E24+E26</f>
        <v>0</v>
      </c>
      <c r="F23" s="92">
        <f>F24+F26</f>
        <v>0</v>
      </c>
      <c r="G23" s="92">
        <f>G24+G26</f>
        <v>0</v>
      </c>
      <c r="H23" s="92">
        <f>H24+H26</f>
        <v>0</v>
      </c>
      <c r="I23" s="92">
        <f>I24+I26</f>
        <v>0</v>
      </c>
    </row>
    <row r="24" spans="1:9" ht="15" customHeight="1" x14ac:dyDescent="0.25">
      <c r="A24" s="89" t="s">
        <v>126</v>
      </c>
      <c r="B24" s="161" t="s">
        <v>10</v>
      </c>
      <c r="C24" s="161"/>
      <c r="D24" s="161"/>
      <c r="E24" s="78">
        <f>E25</f>
        <v>0</v>
      </c>
      <c r="F24" s="78">
        <f t="shared" ref="F24:I24" si="11">F25</f>
        <v>0</v>
      </c>
      <c r="G24" s="78">
        <f t="shared" si="11"/>
        <v>0</v>
      </c>
      <c r="H24" s="78">
        <f t="shared" si="11"/>
        <v>0</v>
      </c>
      <c r="I24" s="78">
        <f t="shared" si="11"/>
        <v>0</v>
      </c>
    </row>
    <row r="25" spans="1:9" ht="15" customHeight="1" x14ac:dyDescent="0.25">
      <c r="A25" s="94" t="s">
        <v>128</v>
      </c>
      <c r="B25" s="182" t="s">
        <v>20</v>
      </c>
      <c r="C25" s="182"/>
      <c r="D25" s="182"/>
      <c r="E25" s="78"/>
      <c r="F25" s="78"/>
      <c r="G25" s="78"/>
      <c r="H25" s="78"/>
      <c r="I25" s="78"/>
    </row>
    <row r="26" spans="1:9" ht="15" customHeight="1" x14ac:dyDescent="0.25">
      <c r="A26" s="94" t="s">
        <v>132</v>
      </c>
      <c r="B26" s="182" t="s">
        <v>12</v>
      </c>
      <c r="C26" s="182"/>
      <c r="D26" s="182"/>
      <c r="E26" s="78">
        <f>E27</f>
        <v>0</v>
      </c>
      <c r="F26" s="78">
        <f t="shared" ref="F26:I26" si="12">F27</f>
        <v>0</v>
      </c>
      <c r="G26" s="78">
        <f t="shared" si="12"/>
        <v>0</v>
      </c>
      <c r="H26" s="78">
        <f t="shared" si="12"/>
        <v>0</v>
      </c>
      <c r="I26" s="78">
        <f t="shared" si="12"/>
        <v>0</v>
      </c>
    </row>
    <row r="27" spans="1:9" ht="15" customHeight="1" x14ac:dyDescent="0.25">
      <c r="A27" s="94" t="s">
        <v>133</v>
      </c>
      <c r="B27" s="182" t="s">
        <v>137</v>
      </c>
      <c r="C27" s="182"/>
      <c r="D27" s="182"/>
      <c r="E27" s="78"/>
      <c r="F27" s="78"/>
      <c r="G27" s="78"/>
      <c r="H27" s="78"/>
      <c r="I27" s="78"/>
    </row>
    <row r="28" spans="1:9" ht="15" customHeight="1" x14ac:dyDescent="0.25">
      <c r="A28" s="170" t="s">
        <v>119</v>
      </c>
      <c r="B28" s="170"/>
      <c r="C28" s="170"/>
      <c r="D28" s="170"/>
      <c r="E28" s="92">
        <f>E29+E31</f>
        <v>0</v>
      </c>
      <c r="F28" s="92">
        <f>F29+F31</f>
        <v>0</v>
      </c>
      <c r="G28" s="92">
        <f>G29+G31</f>
        <v>0</v>
      </c>
      <c r="H28" s="92">
        <f>H29+H31</f>
        <v>0</v>
      </c>
      <c r="I28" s="92">
        <f>I29+I31</f>
        <v>0</v>
      </c>
    </row>
    <row r="29" spans="1:9" ht="15" customHeight="1" x14ac:dyDescent="0.25">
      <c r="A29" s="89" t="s">
        <v>126</v>
      </c>
      <c r="B29" s="161" t="s">
        <v>10</v>
      </c>
      <c r="C29" s="161"/>
      <c r="D29" s="161"/>
      <c r="E29" s="78">
        <f>E30</f>
        <v>0</v>
      </c>
      <c r="F29" s="78">
        <f t="shared" ref="F29:I29" si="13">F30</f>
        <v>0</v>
      </c>
      <c r="G29" s="78">
        <f t="shared" si="13"/>
        <v>0</v>
      </c>
      <c r="H29" s="78">
        <f t="shared" si="13"/>
        <v>0</v>
      </c>
      <c r="I29" s="78">
        <f t="shared" si="13"/>
        <v>0</v>
      </c>
    </row>
    <row r="30" spans="1:9" ht="15" customHeight="1" x14ac:dyDescent="0.25">
      <c r="A30" s="89" t="s">
        <v>128</v>
      </c>
      <c r="B30" s="161" t="s">
        <v>20</v>
      </c>
      <c r="C30" s="161"/>
      <c r="D30" s="161"/>
      <c r="E30" s="78"/>
      <c r="F30" s="78"/>
      <c r="G30" s="78"/>
      <c r="H30" s="78"/>
      <c r="I30" s="78"/>
    </row>
    <row r="31" spans="1:9" ht="15" customHeight="1" x14ac:dyDescent="0.25">
      <c r="A31" s="89" t="s">
        <v>132</v>
      </c>
      <c r="B31" s="161" t="s">
        <v>12</v>
      </c>
      <c r="C31" s="161"/>
      <c r="D31" s="161"/>
      <c r="E31" s="78">
        <f>E32</f>
        <v>0</v>
      </c>
      <c r="F31" s="78">
        <f t="shared" ref="F31:I31" si="14">F32</f>
        <v>0</v>
      </c>
      <c r="G31" s="78">
        <f t="shared" si="14"/>
        <v>0</v>
      </c>
      <c r="H31" s="78">
        <f t="shared" si="14"/>
        <v>0</v>
      </c>
      <c r="I31" s="78">
        <f t="shared" si="14"/>
        <v>0</v>
      </c>
    </row>
    <row r="32" spans="1:9" ht="15" customHeight="1" x14ac:dyDescent="0.25">
      <c r="A32" s="94" t="s">
        <v>133</v>
      </c>
      <c r="B32" s="182" t="s">
        <v>137</v>
      </c>
      <c r="C32" s="182"/>
      <c r="D32" s="182"/>
      <c r="E32" s="78"/>
      <c r="F32" s="78"/>
      <c r="G32" s="78"/>
      <c r="H32" s="78"/>
      <c r="I32" s="78"/>
    </row>
    <row r="33" spans="1:9" ht="15" customHeight="1" x14ac:dyDescent="0.25">
      <c r="A33" s="168" t="s">
        <v>143</v>
      </c>
      <c r="B33" s="168"/>
      <c r="C33" s="168"/>
      <c r="D33" s="168"/>
      <c r="E33" s="92">
        <f>E34</f>
        <v>0</v>
      </c>
      <c r="F33" s="92">
        <f t="shared" ref="F33:I34" si="15">F34</f>
        <v>0</v>
      </c>
      <c r="G33" s="92">
        <f t="shared" si="15"/>
        <v>0</v>
      </c>
      <c r="H33" s="92">
        <f t="shared" si="15"/>
        <v>0</v>
      </c>
      <c r="I33" s="92">
        <f t="shared" si="15"/>
        <v>0</v>
      </c>
    </row>
    <row r="34" spans="1:9" ht="15" customHeight="1" x14ac:dyDescent="0.25">
      <c r="A34" s="89" t="s">
        <v>126</v>
      </c>
      <c r="B34" s="161" t="s">
        <v>10</v>
      </c>
      <c r="C34" s="161"/>
      <c r="D34" s="161"/>
      <c r="E34" s="78">
        <f>E35</f>
        <v>0</v>
      </c>
      <c r="F34" s="78">
        <f t="shared" si="15"/>
        <v>0</v>
      </c>
      <c r="G34" s="78">
        <f t="shared" si="15"/>
        <v>0</v>
      </c>
      <c r="H34" s="78">
        <f t="shared" si="15"/>
        <v>0</v>
      </c>
      <c r="I34" s="78">
        <f t="shared" si="15"/>
        <v>0</v>
      </c>
    </row>
    <row r="35" spans="1:9" ht="15" customHeight="1" x14ac:dyDescent="0.25">
      <c r="A35" s="89" t="s">
        <v>128</v>
      </c>
      <c r="B35" s="161" t="s">
        <v>20</v>
      </c>
      <c r="C35" s="161"/>
      <c r="D35" s="161"/>
      <c r="E35" s="78"/>
      <c r="F35" s="78"/>
      <c r="G35" s="78"/>
      <c r="H35" s="78"/>
      <c r="I35" s="78"/>
    </row>
  </sheetData>
  <mergeCells count="33">
    <mergeCell ref="B21:D21"/>
    <mergeCell ref="A22:D22"/>
    <mergeCell ref="A23:D23"/>
    <mergeCell ref="B24:D24"/>
    <mergeCell ref="B25:D25"/>
    <mergeCell ref="A33:D33"/>
    <mergeCell ref="B34:D34"/>
    <mergeCell ref="B35:D35"/>
    <mergeCell ref="B26:D26"/>
    <mergeCell ref="B27:D27"/>
    <mergeCell ref="A28:D28"/>
    <mergeCell ref="B29:D29"/>
    <mergeCell ref="B30:D30"/>
    <mergeCell ref="B31:D31"/>
    <mergeCell ref="B32:D32"/>
    <mergeCell ref="A14:D14"/>
    <mergeCell ref="A15:D15"/>
    <mergeCell ref="B16:D16"/>
    <mergeCell ref="B17:D17"/>
    <mergeCell ref="B20:D20"/>
    <mergeCell ref="B19:D19"/>
    <mergeCell ref="B18:D18"/>
    <mergeCell ref="A9:D9"/>
    <mergeCell ref="A10:D10"/>
    <mergeCell ref="A11:D11"/>
    <mergeCell ref="A12:D12"/>
    <mergeCell ref="A13:D13"/>
    <mergeCell ref="A8:D8"/>
    <mergeCell ref="A1:I1"/>
    <mergeCell ref="A3:I3"/>
    <mergeCell ref="A5:D5"/>
    <mergeCell ref="A6:D6"/>
    <mergeCell ref="A7:D7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DIO-ZJVP</vt:lpstr>
      <vt:lpstr>POSEBNI DIO-DJEČJI VRTIĆ</vt:lpstr>
      <vt:lpstr>POSEBNI DIO-GR.KNJIŽNICA</vt:lpstr>
      <vt:lpstr>POSEBNI DIO-CUK REGENERATOR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2024-10-07T08:12:53Z</cp:lastPrinted>
  <dcterms:created xsi:type="dcterms:W3CDTF">2022-08-12T12:51:27Z</dcterms:created>
  <dcterms:modified xsi:type="dcterms:W3CDTF">2024-10-07T10:13:27Z</dcterms:modified>
</cp:coreProperties>
</file>