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djurdjica d disk\zagorska jvp\dopisi\proračun 2024\PLAN\"/>
    </mc:Choice>
  </mc:AlternateContent>
  <xr:revisionPtr revIDLastSave="0" documentId="13_ncr:1_{CEFB3863-2125-4306-9C25-4D613E4ADAE3}" xr6:coauthVersionLast="47" xr6:coauthVersionMax="47" xr10:uidLastSave="{00000000-0000-0000-0000-000000000000}"/>
  <bookViews>
    <workbookView xWindow="-120" yWindow="-120" windowWidth="29040" windowHeight="15840" firstSheet="2" activeTab="6" xr2:uid="{00000000-000D-0000-FFFF-FFFF00000000}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List2" sheetId="2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0" l="1"/>
  <c r="C11" i="5"/>
  <c r="C10" i="5" s="1"/>
  <c r="D11" i="5"/>
  <c r="D10" i="5" s="1"/>
  <c r="E11" i="5"/>
  <c r="E10" i="5" s="1"/>
  <c r="F11" i="5"/>
  <c r="F10" i="5" s="1"/>
  <c r="B11" i="5"/>
  <c r="B10" i="5" s="1"/>
  <c r="F241" i="7" l="1"/>
  <c r="F113" i="7"/>
  <c r="G224" i="7"/>
  <c r="H224" i="7"/>
  <c r="I224" i="7"/>
  <c r="G225" i="7"/>
  <c r="H225" i="7"/>
  <c r="I225" i="7"/>
  <c r="G235" i="7"/>
  <c r="H235" i="7"/>
  <c r="I235" i="7"/>
  <c r="F235" i="7"/>
  <c r="F225" i="7" s="1"/>
  <c r="F224" i="7" s="1"/>
  <c r="C13" i="8"/>
  <c r="D13" i="8"/>
  <c r="D10" i="8" s="1"/>
  <c r="E13" i="8"/>
  <c r="F13" i="8"/>
  <c r="B13" i="8"/>
  <c r="C11" i="8"/>
  <c r="D11" i="8"/>
  <c r="E11" i="8"/>
  <c r="F11" i="8"/>
  <c r="B11" i="8"/>
  <c r="F18" i="8"/>
  <c r="E18" i="8"/>
  <c r="D18" i="8"/>
  <c r="C18" i="8"/>
  <c r="B18" i="8"/>
  <c r="F15" i="8"/>
  <c r="E15" i="8"/>
  <c r="D15" i="8"/>
  <c r="C15" i="8"/>
  <c r="B15" i="8"/>
  <c r="C33" i="8"/>
  <c r="D33" i="8"/>
  <c r="E33" i="8"/>
  <c r="F33" i="8"/>
  <c r="C30" i="8"/>
  <c r="D30" i="8"/>
  <c r="E30" i="8"/>
  <c r="F30" i="8"/>
  <c r="C28" i="8"/>
  <c r="D28" i="8"/>
  <c r="E28" i="8"/>
  <c r="F28" i="8"/>
  <c r="C26" i="8"/>
  <c r="D26" i="8"/>
  <c r="E26" i="8"/>
  <c r="F26" i="8"/>
  <c r="B26" i="8"/>
  <c r="B28" i="8"/>
  <c r="B30" i="8"/>
  <c r="B33" i="8"/>
  <c r="C15" i="9"/>
  <c r="D15" i="9"/>
  <c r="E15" i="9"/>
  <c r="E12" i="9" s="1"/>
  <c r="F15" i="9"/>
  <c r="C13" i="9"/>
  <c r="D13" i="9"/>
  <c r="E13" i="9"/>
  <c r="F13" i="9"/>
  <c r="B13" i="9"/>
  <c r="B15" i="9"/>
  <c r="C8" i="9"/>
  <c r="D8" i="9"/>
  <c r="E8" i="9"/>
  <c r="F8" i="9"/>
  <c r="B8" i="9"/>
  <c r="C9" i="9"/>
  <c r="D9" i="9"/>
  <c r="E9" i="9"/>
  <c r="F9" i="9"/>
  <c r="B9" i="9"/>
  <c r="G249" i="7"/>
  <c r="H249" i="7"/>
  <c r="I249" i="7"/>
  <c r="F252" i="7"/>
  <c r="F251" i="7" s="1"/>
  <c r="F250" i="7" s="1"/>
  <c r="F249" i="7" s="1"/>
  <c r="I247" i="7"/>
  <c r="I246" i="7" s="1"/>
  <c r="I245" i="7" s="1"/>
  <c r="I240" i="7" s="1"/>
  <c r="H247" i="7"/>
  <c r="H246" i="7" s="1"/>
  <c r="H245" i="7" s="1"/>
  <c r="H240" i="7" s="1"/>
  <c r="G247" i="7"/>
  <c r="G246" i="7" s="1"/>
  <c r="G245" i="7" s="1"/>
  <c r="G240" i="7" s="1"/>
  <c r="F247" i="7"/>
  <c r="F246" i="7" s="1"/>
  <c r="F245" i="7" s="1"/>
  <c r="F243" i="7"/>
  <c r="F242" i="7" s="1"/>
  <c r="I238" i="7"/>
  <c r="H238" i="7"/>
  <c r="G238" i="7"/>
  <c r="F238" i="7"/>
  <c r="I236" i="7"/>
  <c r="H236" i="7"/>
  <c r="G236" i="7"/>
  <c r="F236" i="7"/>
  <c r="I233" i="7"/>
  <c r="H233" i="7"/>
  <c r="G233" i="7"/>
  <c r="F233" i="7"/>
  <c r="I231" i="7"/>
  <c r="H231" i="7"/>
  <c r="G231" i="7"/>
  <c r="F231" i="7"/>
  <c r="I227" i="7"/>
  <c r="I226" i="7" s="1"/>
  <c r="H227" i="7"/>
  <c r="H226" i="7" s="1"/>
  <c r="G227" i="7"/>
  <c r="G226" i="7" s="1"/>
  <c r="F227" i="7"/>
  <c r="F226" i="7" s="1"/>
  <c r="I220" i="7"/>
  <c r="I219" i="7" s="1"/>
  <c r="I218" i="7" s="1"/>
  <c r="I217" i="7" s="1"/>
  <c r="H220" i="7"/>
  <c r="H219" i="7" s="1"/>
  <c r="H218" i="7" s="1"/>
  <c r="H217" i="7" s="1"/>
  <c r="G220" i="7"/>
  <c r="G219" i="7" s="1"/>
  <c r="G218" i="7" s="1"/>
  <c r="G217" i="7" s="1"/>
  <c r="F220" i="7"/>
  <c r="F219" i="7" s="1"/>
  <c r="F218" i="7" s="1"/>
  <c r="F217" i="7" s="1"/>
  <c r="I215" i="7"/>
  <c r="I214" i="7" s="1"/>
  <c r="I213" i="7" s="1"/>
  <c r="H215" i="7"/>
  <c r="H214" i="7" s="1"/>
  <c r="H213" i="7" s="1"/>
  <c r="G215" i="7"/>
  <c r="G214" i="7" s="1"/>
  <c r="G213" i="7" s="1"/>
  <c r="F215" i="7"/>
  <c r="F214" i="7" s="1"/>
  <c r="F213" i="7" s="1"/>
  <c r="I211" i="7"/>
  <c r="I210" i="7" s="1"/>
  <c r="H211" i="7"/>
  <c r="H210" i="7" s="1"/>
  <c r="G211" i="7"/>
  <c r="G210" i="7" s="1"/>
  <c r="F211" i="7"/>
  <c r="F210" i="7" s="1"/>
  <c r="I207" i="7"/>
  <c r="H207" i="7"/>
  <c r="G207" i="7"/>
  <c r="F207" i="7"/>
  <c r="I203" i="7"/>
  <c r="H203" i="7"/>
  <c r="G203" i="7"/>
  <c r="F203" i="7"/>
  <c r="I199" i="7"/>
  <c r="H199" i="7"/>
  <c r="G199" i="7"/>
  <c r="F199" i="7"/>
  <c r="I195" i="7"/>
  <c r="I194" i="7" s="1"/>
  <c r="I193" i="7" s="1"/>
  <c r="H195" i="7"/>
  <c r="H194" i="7" s="1"/>
  <c r="H193" i="7" s="1"/>
  <c r="G195" i="7"/>
  <c r="G194" i="7" s="1"/>
  <c r="G193" i="7" s="1"/>
  <c r="F195" i="7"/>
  <c r="F194" i="7" s="1"/>
  <c r="F193" i="7" s="1"/>
  <c r="I190" i="7"/>
  <c r="I189" i="7" s="1"/>
  <c r="I188" i="7" s="1"/>
  <c r="H190" i="7"/>
  <c r="H189" i="7" s="1"/>
  <c r="H188" i="7" s="1"/>
  <c r="G190" i="7"/>
  <c r="G189" i="7" s="1"/>
  <c r="G188" i="7" s="1"/>
  <c r="F190" i="7"/>
  <c r="F189" i="7" s="1"/>
  <c r="F188" i="7" s="1"/>
  <c r="I186" i="7"/>
  <c r="I185" i="7" s="1"/>
  <c r="I184" i="7" s="1"/>
  <c r="H186" i="7"/>
  <c r="H185" i="7" s="1"/>
  <c r="H184" i="7" s="1"/>
  <c r="G186" i="7"/>
  <c r="G185" i="7" s="1"/>
  <c r="G184" i="7" s="1"/>
  <c r="F186" i="7"/>
  <c r="F185" i="7" s="1"/>
  <c r="F184" i="7" s="1"/>
  <c r="I181" i="7"/>
  <c r="H181" i="7"/>
  <c r="G181" i="7"/>
  <c r="F181" i="7"/>
  <c r="I179" i="7"/>
  <c r="H179" i="7"/>
  <c r="G179" i="7"/>
  <c r="F179" i="7"/>
  <c r="I175" i="7"/>
  <c r="H175" i="7"/>
  <c r="G175" i="7"/>
  <c r="F175" i="7"/>
  <c r="I170" i="7"/>
  <c r="H170" i="7"/>
  <c r="G170" i="7"/>
  <c r="F170" i="7"/>
  <c r="I168" i="7"/>
  <c r="H168" i="7"/>
  <c r="G168" i="7"/>
  <c r="F168" i="7"/>
  <c r="I166" i="7"/>
  <c r="H166" i="7"/>
  <c r="G166" i="7"/>
  <c r="F166" i="7"/>
  <c r="I163" i="7"/>
  <c r="H163" i="7"/>
  <c r="G163" i="7"/>
  <c r="F163" i="7"/>
  <c r="I159" i="7"/>
  <c r="H159" i="7"/>
  <c r="G159" i="7"/>
  <c r="F159" i="7"/>
  <c r="I156" i="7"/>
  <c r="H156" i="7"/>
  <c r="G156" i="7"/>
  <c r="F156" i="7"/>
  <c r="I153" i="7"/>
  <c r="H153" i="7"/>
  <c r="G153" i="7"/>
  <c r="F153" i="7"/>
  <c r="I149" i="7"/>
  <c r="H149" i="7"/>
  <c r="G149" i="7"/>
  <c r="F149" i="7"/>
  <c r="I147" i="7"/>
  <c r="H147" i="7"/>
  <c r="G147" i="7"/>
  <c r="F147" i="7"/>
  <c r="I142" i="7"/>
  <c r="H142" i="7"/>
  <c r="G142" i="7"/>
  <c r="F142" i="7"/>
  <c r="I139" i="7"/>
  <c r="H139" i="7"/>
  <c r="G139" i="7"/>
  <c r="F139" i="7"/>
  <c r="I135" i="7"/>
  <c r="H135" i="7"/>
  <c r="G135" i="7"/>
  <c r="F135" i="7"/>
  <c r="I133" i="7"/>
  <c r="H133" i="7"/>
  <c r="G133" i="7"/>
  <c r="F133" i="7"/>
  <c r="I130" i="7"/>
  <c r="H130" i="7"/>
  <c r="G130" i="7"/>
  <c r="F130" i="7"/>
  <c r="I126" i="7"/>
  <c r="H126" i="7"/>
  <c r="G126" i="7"/>
  <c r="F126" i="7"/>
  <c r="I124" i="7"/>
  <c r="H124" i="7"/>
  <c r="G124" i="7"/>
  <c r="F124" i="7"/>
  <c r="I120" i="7"/>
  <c r="I119" i="7" s="1"/>
  <c r="H120" i="7"/>
  <c r="H119" i="7" s="1"/>
  <c r="G120" i="7"/>
  <c r="G119" i="7" s="1"/>
  <c r="F120" i="7"/>
  <c r="F119" i="7" s="1"/>
  <c r="I117" i="7"/>
  <c r="I116" i="7" s="1"/>
  <c r="H117" i="7"/>
  <c r="H116" i="7" s="1"/>
  <c r="G117" i="7"/>
  <c r="G116" i="7" s="1"/>
  <c r="F117" i="7"/>
  <c r="F116" i="7" s="1"/>
  <c r="I110" i="7"/>
  <c r="I109" i="7" s="1"/>
  <c r="I108" i="7" s="1"/>
  <c r="I107" i="7" s="1"/>
  <c r="H110" i="7"/>
  <c r="H109" i="7" s="1"/>
  <c r="H108" i="7" s="1"/>
  <c r="H107" i="7" s="1"/>
  <c r="G110" i="7"/>
  <c r="G109" i="7" s="1"/>
  <c r="G108" i="7" s="1"/>
  <c r="G107" i="7" s="1"/>
  <c r="F110" i="7"/>
  <c r="F109" i="7" s="1"/>
  <c r="F108" i="7" s="1"/>
  <c r="F107" i="7" s="1"/>
  <c r="I105" i="7"/>
  <c r="I104" i="7" s="1"/>
  <c r="I103" i="7" s="1"/>
  <c r="H105" i="7"/>
  <c r="H104" i="7" s="1"/>
  <c r="H103" i="7" s="1"/>
  <c r="G105" i="7"/>
  <c r="G104" i="7" s="1"/>
  <c r="G103" i="7" s="1"/>
  <c r="F105" i="7"/>
  <c r="F104" i="7" s="1"/>
  <c r="F103" i="7" s="1"/>
  <c r="I101" i="7"/>
  <c r="I100" i="7" s="1"/>
  <c r="I99" i="7" s="1"/>
  <c r="H101" i="7"/>
  <c r="H100" i="7" s="1"/>
  <c r="H99" i="7" s="1"/>
  <c r="G101" i="7"/>
  <c r="G100" i="7" s="1"/>
  <c r="G99" i="7" s="1"/>
  <c r="F101" i="7"/>
  <c r="F100" i="7" s="1"/>
  <c r="F99" i="7" s="1"/>
  <c r="I97" i="7"/>
  <c r="H97" i="7"/>
  <c r="G97" i="7"/>
  <c r="F97" i="7"/>
  <c r="I95" i="7"/>
  <c r="H95" i="7"/>
  <c r="G95" i="7"/>
  <c r="F95" i="7"/>
  <c r="I89" i="7"/>
  <c r="I88" i="7" s="1"/>
  <c r="H89" i="7"/>
  <c r="H88" i="7" s="1"/>
  <c r="G89" i="7"/>
  <c r="G88" i="7" s="1"/>
  <c r="F89" i="7"/>
  <c r="F88" i="7" s="1"/>
  <c r="I86" i="7"/>
  <c r="I85" i="7" s="1"/>
  <c r="H86" i="7"/>
  <c r="H85" i="7" s="1"/>
  <c r="G86" i="7"/>
  <c r="G85" i="7" s="1"/>
  <c r="F86" i="7"/>
  <c r="F85" i="7" s="1"/>
  <c r="I79" i="7"/>
  <c r="H79" i="7"/>
  <c r="G79" i="7"/>
  <c r="F79" i="7"/>
  <c r="I76" i="7"/>
  <c r="H76" i="7"/>
  <c r="G76" i="7"/>
  <c r="F76" i="7"/>
  <c r="I70" i="7"/>
  <c r="I69" i="7" s="1"/>
  <c r="H70" i="7"/>
  <c r="H69" i="7" s="1"/>
  <c r="G70" i="7"/>
  <c r="G69" i="7" s="1"/>
  <c r="F70" i="7"/>
  <c r="F69" i="7" s="1"/>
  <c r="I66" i="7"/>
  <c r="H66" i="7"/>
  <c r="G66" i="7"/>
  <c r="F66" i="7"/>
  <c r="I64" i="7"/>
  <c r="H64" i="7"/>
  <c r="G64" i="7"/>
  <c r="F64" i="7"/>
  <c r="I60" i="7"/>
  <c r="H60" i="7"/>
  <c r="G60" i="7"/>
  <c r="F60" i="7"/>
  <c r="I58" i="7"/>
  <c r="H58" i="7"/>
  <c r="G58" i="7"/>
  <c r="F58" i="7"/>
  <c r="I54" i="7"/>
  <c r="H54" i="7"/>
  <c r="G54" i="7"/>
  <c r="F54" i="7"/>
  <c r="I50" i="7"/>
  <c r="H50" i="7"/>
  <c r="G50" i="7"/>
  <c r="F50" i="7"/>
  <c r="I46" i="7"/>
  <c r="H46" i="7"/>
  <c r="G46" i="7"/>
  <c r="F46" i="7"/>
  <c r="I42" i="7"/>
  <c r="H42" i="7"/>
  <c r="G42" i="7"/>
  <c r="F42" i="7"/>
  <c r="I38" i="7"/>
  <c r="H38" i="7"/>
  <c r="G38" i="7"/>
  <c r="F38" i="7"/>
  <c r="I34" i="7"/>
  <c r="H34" i="7"/>
  <c r="G34" i="7"/>
  <c r="F34" i="7"/>
  <c r="I31" i="7"/>
  <c r="H31" i="7"/>
  <c r="G31" i="7"/>
  <c r="F31" i="7"/>
  <c r="I28" i="7"/>
  <c r="H28" i="7"/>
  <c r="G28" i="7"/>
  <c r="F28" i="7"/>
  <c r="I24" i="7"/>
  <c r="H24" i="7"/>
  <c r="G24" i="7"/>
  <c r="F24" i="7"/>
  <c r="I22" i="7"/>
  <c r="H22" i="7"/>
  <c r="G22" i="7"/>
  <c r="F22" i="7"/>
  <c r="I15" i="7"/>
  <c r="I14" i="7" s="1"/>
  <c r="H15" i="7"/>
  <c r="H14" i="7" s="1"/>
  <c r="G15" i="7"/>
  <c r="G14" i="7" s="1"/>
  <c r="F15" i="7"/>
  <c r="F14" i="7" s="1"/>
  <c r="I12" i="7"/>
  <c r="I11" i="7" s="1"/>
  <c r="H12" i="7"/>
  <c r="H11" i="7" s="1"/>
  <c r="G12" i="7"/>
  <c r="G11" i="7" s="1"/>
  <c r="F12" i="7"/>
  <c r="F11" i="7" s="1"/>
  <c r="E16" i="6"/>
  <c r="E15" i="6" s="1"/>
  <c r="E14" i="6" s="1"/>
  <c r="E13" i="6" s="1"/>
  <c r="E12" i="6" s="1"/>
  <c r="G20" i="10" s="1"/>
  <c r="F16" i="6"/>
  <c r="F15" i="6" s="1"/>
  <c r="F14" i="6" s="1"/>
  <c r="F13" i="6" s="1"/>
  <c r="F12" i="6" s="1"/>
  <c r="H20" i="10" s="1"/>
  <c r="G16" i="6"/>
  <c r="H16" i="6"/>
  <c r="G15" i="6"/>
  <c r="G14" i="6" s="1"/>
  <c r="G13" i="6" s="1"/>
  <c r="G12" i="6" s="1"/>
  <c r="I20" i="10" s="1"/>
  <c r="H15" i="6"/>
  <c r="H14" i="6" s="1"/>
  <c r="H13" i="6" s="1"/>
  <c r="H12" i="6" s="1"/>
  <c r="J20" i="10" s="1"/>
  <c r="D16" i="6"/>
  <c r="D15" i="6" s="1"/>
  <c r="D14" i="6" s="1"/>
  <c r="D13" i="6" s="1"/>
  <c r="D12" i="6" s="1"/>
  <c r="F20" i="10" s="1"/>
  <c r="E8" i="6"/>
  <c r="G19" i="10" s="1"/>
  <c r="F8" i="6"/>
  <c r="H19" i="10" s="1"/>
  <c r="G8" i="6"/>
  <c r="I19" i="10" s="1"/>
  <c r="H8" i="6"/>
  <c r="J19" i="10" s="1"/>
  <c r="D8" i="6"/>
  <c r="F19" i="10"/>
  <c r="E32" i="3"/>
  <c r="E31" i="3" s="1"/>
  <c r="E30" i="3" s="1"/>
  <c r="F32" i="3"/>
  <c r="F31" i="3" s="1"/>
  <c r="F30" i="3" s="1"/>
  <c r="G32" i="3"/>
  <c r="G31" i="3" s="1"/>
  <c r="G30" i="3" s="1"/>
  <c r="H32" i="3"/>
  <c r="H31" i="3" s="1"/>
  <c r="H30" i="3" s="1"/>
  <c r="E28" i="3"/>
  <c r="F28" i="3"/>
  <c r="G28" i="3"/>
  <c r="H28" i="3"/>
  <c r="E26" i="3"/>
  <c r="F26" i="3"/>
  <c r="G26" i="3"/>
  <c r="H26" i="3"/>
  <c r="H25" i="3" s="1"/>
  <c r="E23" i="3"/>
  <c r="F23" i="3"/>
  <c r="G23" i="3"/>
  <c r="H23" i="3"/>
  <c r="E21" i="3"/>
  <c r="F21" i="3"/>
  <c r="G21" i="3"/>
  <c r="H21" i="3"/>
  <c r="H20" i="3" s="1"/>
  <c r="E17" i="3"/>
  <c r="E16" i="3" s="1"/>
  <c r="F17" i="3"/>
  <c r="F16" i="3" s="1"/>
  <c r="G17" i="3"/>
  <c r="G16" i="3" s="1"/>
  <c r="H17" i="3"/>
  <c r="H16" i="3"/>
  <c r="H14" i="3"/>
  <c r="H13" i="3" s="1"/>
  <c r="E14" i="3"/>
  <c r="E13" i="3" s="1"/>
  <c r="F14" i="3"/>
  <c r="F13" i="3" s="1"/>
  <c r="G14" i="3"/>
  <c r="G13" i="3" s="1"/>
  <c r="D32" i="3"/>
  <c r="D31" i="3" s="1"/>
  <c r="D30" i="3" s="1"/>
  <c r="D28" i="3"/>
  <c r="D26" i="3"/>
  <c r="D23" i="3"/>
  <c r="D21" i="3"/>
  <c r="D17" i="3"/>
  <c r="D16" i="3" s="1"/>
  <c r="D14" i="3"/>
  <c r="D13" i="3"/>
  <c r="G10" i="10"/>
  <c r="H10" i="10"/>
  <c r="I10" i="10"/>
  <c r="J10" i="10"/>
  <c r="F10" i="10"/>
  <c r="H187" i="3"/>
  <c r="H186" i="3" s="1"/>
  <c r="H185" i="3" s="1"/>
  <c r="G187" i="3"/>
  <c r="G186" i="3" s="1"/>
  <c r="G185" i="3" s="1"/>
  <c r="H183" i="3"/>
  <c r="H182" i="3" s="1"/>
  <c r="G183" i="3"/>
  <c r="G182" i="3" s="1"/>
  <c r="H180" i="3"/>
  <c r="H179" i="3" s="1"/>
  <c r="G180" i="3"/>
  <c r="G179" i="3" s="1"/>
  <c r="H174" i="3"/>
  <c r="G174" i="3"/>
  <c r="H169" i="3"/>
  <c r="G169" i="3"/>
  <c r="H165" i="3"/>
  <c r="G165" i="3"/>
  <c r="H161" i="3"/>
  <c r="H160" i="3" s="1"/>
  <c r="H159" i="3" s="1"/>
  <c r="G161" i="3"/>
  <c r="G160" i="3" s="1"/>
  <c r="G159" i="3" s="1"/>
  <c r="H156" i="3"/>
  <c r="H155" i="3" s="1"/>
  <c r="H154" i="3" s="1"/>
  <c r="G156" i="3"/>
  <c r="G155" i="3" s="1"/>
  <c r="G154" i="3" s="1"/>
  <c r="H152" i="3"/>
  <c r="G152" i="3"/>
  <c r="H150" i="3"/>
  <c r="G150" i="3"/>
  <c r="H147" i="3"/>
  <c r="G147" i="3"/>
  <c r="H144" i="3"/>
  <c r="H143" i="3" s="1"/>
  <c r="G144" i="3"/>
  <c r="G143" i="3" s="1"/>
  <c r="H139" i="3"/>
  <c r="G139" i="3"/>
  <c r="H137" i="3"/>
  <c r="G137" i="3"/>
  <c r="H133" i="3"/>
  <c r="G133" i="3"/>
  <c r="H128" i="3"/>
  <c r="G128" i="3"/>
  <c r="H124" i="3"/>
  <c r="G124" i="3"/>
  <c r="H122" i="3"/>
  <c r="G122" i="3"/>
  <c r="H120" i="3"/>
  <c r="G120" i="3"/>
  <c r="H118" i="3"/>
  <c r="G118" i="3"/>
  <c r="H114" i="3"/>
  <c r="G114" i="3"/>
  <c r="H112" i="3"/>
  <c r="G112" i="3"/>
  <c r="H107" i="3"/>
  <c r="G107" i="3"/>
  <c r="H102" i="3"/>
  <c r="G102" i="3"/>
  <c r="H99" i="3"/>
  <c r="G99" i="3"/>
  <c r="H96" i="3"/>
  <c r="G96" i="3"/>
  <c r="H91" i="3"/>
  <c r="G91" i="3"/>
  <c r="H87" i="3"/>
  <c r="G87" i="3"/>
  <c r="H81" i="3"/>
  <c r="G81" i="3"/>
  <c r="H76" i="3"/>
  <c r="G76" i="3"/>
  <c r="H72" i="3"/>
  <c r="G72" i="3"/>
  <c r="H69" i="3"/>
  <c r="G69" i="3"/>
  <c r="H65" i="3"/>
  <c r="G65" i="3"/>
  <c r="H61" i="3"/>
  <c r="G61" i="3"/>
  <c r="H59" i="3"/>
  <c r="G59" i="3"/>
  <c r="H57" i="3"/>
  <c r="G57" i="3"/>
  <c r="H49" i="3"/>
  <c r="H48" i="3" s="1"/>
  <c r="G49" i="3"/>
  <c r="G48" i="3" s="1"/>
  <c r="H46" i="3"/>
  <c r="H45" i="3" s="1"/>
  <c r="G46" i="3"/>
  <c r="G45" i="3" s="1"/>
  <c r="F112" i="3"/>
  <c r="E46" i="3"/>
  <c r="E45" i="3" s="1"/>
  <c r="F46" i="3"/>
  <c r="F45" i="3" s="1"/>
  <c r="E49" i="3"/>
  <c r="E48" i="3" s="1"/>
  <c r="F49" i="3"/>
  <c r="F48" i="3" s="1"/>
  <c r="E57" i="3"/>
  <c r="F57" i="3"/>
  <c r="E59" i="3"/>
  <c r="F59" i="3"/>
  <c r="E61" i="3"/>
  <c r="F61" i="3"/>
  <c r="E65" i="3"/>
  <c r="F65" i="3"/>
  <c r="E69" i="3"/>
  <c r="F69" i="3"/>
  <c r="E72" i="3"/>
  <c r="F72" i="3"/>
  <c r="E76" i="3"/>
  <c r="F76" i="3"/>
  <c r="E81" i="3"/>
  <c r="F81" i="3"/>
  <c r="E87" i="3"/>
  <c r="F87" i="3"/>
  <c r="E91" i="3"/>
  <c r="F91" i="3"/>
  <c r="E96" i="3"/>
  <c r="F96" i="3"/>
  <c r="E99" i="3"/>
  <c r="F99" i="3"/>
  <c r="E102" i="3"/>
  <c r="F102" i="3"/>
  <c r="E107" i="3"/>
  <c r="F107" i="3"/>
  <c r="E112" i="3"/>
  <c r="E114" i="3"/>
  <c r="F114" i="3"/>
  <c r="E118" i="3"/>
  <c r="F118" i="3"/>
  <c r="E120" i="3"/>
  <c r="F120" i="3"/>
  <c r="E122" i="3"/>
  <c r="F122" i="3"/>
  <c r="E124" i="3"/>
  <c r="F124" i="3"/>
  <c r="E128" i="3"/>
  <c r="F128" i="3"/>
  <c r="E133" i="3"/>
  <c r="F133" i="3"/>
  <c r="E137" i="3"/>
  <c r="F137" i="3"/>
  <c r="E139" i="3"/>
  <c r="F139" i="3"/>
  <c r="E144" i="3"/>
  <c r="E143" i="3" s="1"/>
  <c r="F144" i="3"/>
  <c r="F143" i="3" s="1"/>
  <c r="E147" i="3"/>
  <c r="F147" i="3"/>
  <c r="E150" i="3"/>
  <c r="F150" i="3"/>
  <c r="E152" i="3"/>
  <c r="F152" i="3"/>
  <c r="E156" i="3"/>
  <c r="E155" i="3" s="1"/>
  <c r="E154" i="3" s="1"/>
  <c r="F156" i="3"/>
  <c r="F155" i="3" s="1"/>
  <c r="F154" i="3" s="1"/>
  <c r="E161" i="3"/>
  <c r="E160" i="3" s="1"/>
  <c r="E159" i="3" s="1"/>
  <c r="F161" i="3"/>
  <c r="F160" i="3" s="1"/>
  <c r="F159" i="3" s="1"/>
  <c r="E165" i="3"/>
  <c r="F165" i="3"/>
  <c r="E169" i="3"/>
  <c r="F169" i="3"/>
  <c r="E174" i="3"/>
  <c r="F174" i="3"/>
  <c r="E180" i="3"/>
  <c r="E179" i="3" s="1"/>
  <c r="F180" i="3"/>
  <c r="F179" i="3" s="1"/>
  <c r="E183" i="3"/>
  <c r="E182" i="3" s="1"/>
  <c r="F183" i="3"/>
  <c r="F182" i="3" s="1"/>
  <c r="E187" i="3"/>
  <c r="E186" i="3" s="1"/>
  <c r="E185" i="3" s="1"/>
  <c r="F187" i="3"/>
  <c r="F186" i="3" s="1"/>
  <c r="F185" i="3" s="1"/>
  <c r="D187" i="3"/>
  <c r="D186" i="3" s="1"/>
  <c r="D185" i="3" s="1"/>
  <c r="D183" i="3"/>
  <c r="D182" i="3" s="1"/>
  <c r="D180" i="3"/>
  <c r="D179" i="3" s="1"/>
  <c r="D174" i="3"/>
  <c r="D169" i="3"/>
  <c r="D165" i="3"/>
  <c r="D161" i="3"/>
  <c r="D160" i="3" s="1"/>
  <c r="D159" i="3" s="1"/>
  <c r="D156" i="3"/>
  <c r="D155" i="3" s="1"/>
  <c r="D154" i="3" s="1"/>
  <c r="D152" i="3"/>
  <c r="D150" i="3"/>
  <c r="D147" i="3"/>
  <c r="D144" i="3"/>
  <c r="D143" i="3" s="1"/>
  <c r="D139" i="3"/>
  <c r="D137" i="3"/>
  <c r="D133" i="3"/>
  <c r="D128" i="3"/>
  <c r="D124" i="3"/>
  <c r="D122" i="3"/>
  <c r="D120" i="3"/>
  <c r="D118" i="3"/>
  <c r="D114" i="3"/>
  <c r="D112" i="3"/>
  <c r="D107" i="3"/>
  <c r="D102" i="3"/>
  <c r="D99" i="3"/>
  <c r="D96" i="3"/>
  <c r="D91" i="3"/>
  <c r="D87" i="3"/>
  <c r="D81" i="3"/>
  <c r="D76" i="3"/>
  <c r="D72" i="3"/>
  <c r="D69" i="3"/>
  <c r="D65" i="3"/>
  <c r="D61" i="3"/>
  <c r="D59" i="3"/>
  <c r="D57" i="3"/>
  <c r="D49" i="3"/>
  <c r="D48" i="3" s="1"/>
  <c r="D46" i="3"/>
  <c r="D45" i="3" s="1"/>
  <c r="F10" i="8" l="1"/>
  <c r="F240" i="7"/>
  <c r="F230" i="7"/>
  <c r="G230" i="7"/>
  <c r="H230" i="7"/>
  <c r="I230" i="7"/>
  <c r="H123" i="7"/>
  <c r="H115" i="7" s="1"/>
  <c r="G138" i="7"/>
  <c r="F123" i="7"/>
  <c r="F115" i="7" s="1"/>
  <c r="G123" i="7"/>
  <c r="G115" i="7" s="1"/>
  <c r="I123" i="7"/>
  <c r="I115" i="7" s="1"/>
  <c r="F138" i="7"/>
  <c r="I138" i="7"/>
  <c r="H138" i="7"/>
  <c r="H94" i="7"/>
  <c r="H84" i="7" s="1"/>
  <c r="H155" i="7"/>
  <c r="F155" i="7"/>
  <c r="G94" i="7"/>
  <c r="G84" i="7" s="1"/>
  <c r="G155" i="7"/>
  <c r="I94" i="7"/>
  <c r="I84" i="7" s="1"/>
  <c r="I155" i="7"/>
  <c r="F94" i="7"/>
  <c r="F84" i="7" s="1"/>
  <c r="F83" i="7" s="1"/>
  <c r="I37" i="7"/>
  <c r="I21" i="7"/>
  <c r="I10" i="7" s="1"/>
  <c r="F21" i="7"/>
  <c r="F10" i="7" s="1"/>
  <c r="G21" i="7"/>
  <c r="G10" i="7" s="1"/>
  <c r="H21" i="7"/>
  <c r="H10" i="7" s="1"/>
  <c r="F37" i="7"/>
  <c r="G37" i="7"/>
  <c r="H37" i="7"/>
  <c r="I53" i="7"/>
  <c r="F53" i="7"/>
  <c r="G53" i="7"/>
  <c r="H53" i="7"/>
  <c r="F75" i="7"/>
  <c r="F74" i="7" s="1"/>
  <c r="H75" i="7"/>
  <c r="H74" i="7" s="1"/>
  <c r="G75" i="7"/>
  <c r="G74" i="7" s="1"/>
  <c r="I75" i="7"/>
  <c r="I74" i="7" s="1"/>
  <c r="B10" i="8"/>
  <c r="E10" i="8"/>
  <c r="C10" i="8"/>
  <c r="B25" i="8"/>
  <c r="F25" i="8"/>
  <c r="E25" i="8"/>
  <c r="C25" i="8"/>
  <c r="D25" i="8"/>
  <c r="F12" i="9"/>
  <c r="D12" i="9"/>
  <c r="C12" i="9"/>
  <c r="B12" i="9"/>
  <c r="F198" i="7"/>
  <c r="F174" i="7"/>
  <c r="I198" i="7"/>
  <c r="I129" i="7"/>
  <c r="G198" i="7"/>
  <c r="H198" i="7"/>
  <c r="G174" i="7"/>
  <c r="H174" i="7"/>
  <c r="I174" i="7"/>
  <c r="F129" i="7"/>
  <c r="G129" i="7"/>
  <c r="H129" i="7"/>
  <c r="F27" i="7"/>
  <c r="I27" i="7"/>
  <c r="H27" i="7"/>
  <c r="G27" i="7"/>
  <c r="D25" i="3"/>
  <c r="H19" i="3"/>
  <c r="G25" i="3"/>
  <c r="E25" i="3"/>
  <c r="F25" i="3"/>
  <c r="G20" i="3"/>
  <c r="E20" i="3"/>
  <c r="F20" i="3"/>
  <c r="G12" i="3"/>
  <c r="F12" i="3"/>
  <c r="H12" i="3"/>
  <c r="E12" i="3"/>
  <c r="D20" i="3"/>
  <c r="D19" i="3" s="1"/>
  <c r="D12" i="3"/>
  <c r="F132" i="3"/>
  <c r="E132" i="3"/>
  <c r="H75" i="3"/>
  <c r="G164" i="3"/>
  <c r="G163" i="3" s="1"/>
  <c r="G158" i="3" s="1"/>
  <c r="I13" i="10" s="1"/>
  <c r="G146" i="3"/>
  <c r="D132" i="3"/>
  <c r="G132" i="3"/>
  <c r="H132" i="3"/>
  <c r="H164" i="3"/>
  <c r="H163" i="3" s="1"/>
  <c r="H158" i="3" s="1"/>
  <c r="J13" i="10" s="1"/>
  <c r="G75" i="3"/>
  <c r="G101" i="3"/>
  <c r="E56" i="3"/>
  <c r="E44" i="3" s="1"/>
  <c r="E164" i="3"/>
  <c r="E163" i="3" s="1"/>
  <c r="E158" i="3" s="1"/>
  <c r="G13" i="10" s="1"/>
  <c r="H146" i="3"/>
  <c r="H142" i="3" s="1"/>
  <c r="G64" i="3"/>
  <c r="H56" i="3"/>
  <c r="H44" i="3" s="1"/>
  <c r="D164" i="3"/>
  <c r="D163" i="3" s="1"/>
  <c r="G56" i="3"/>
  <c r="G44" i="3" s="1"/>
  <c r="G142" i="3"/>
  <c r="H64" i="3"/>
  <c r="E146" i="3"/>
  <c r="E142" i="3" s="1"/>
  <c r="H101" i="3"/>
  <c r="E101" i="3"/>
  <c r="E75" i="3"/>
  <c r="E64" i="3"/>
  <c r="D75" i="3"/>
  <c r="D64" i="3"/>
  <c r="F164" i="3"/>
  <c r="F163" i="3" s="1"/>
  <c r="F158" i="3" s="1"/>
  <c r="H13" i="10" s="1"/>
  <c r="F146" i="3"/>
  <c r="F142" i="3" s="1"/>
  <c r="F101" i="3"/>
  <c r="F75" i="3"/>
  <c r="F64" i="3"/>
  <c r="F56" i="3"/>
  <c r="F44" i="3" s="1"/>
  <c r="D146" i="3"/>
  <c r="D142" i="3" s="1"/>
  <c r="D101" i="3"/>
  <c r="D56" i="3"/>
  <c r="D44" i="3" s="1"/>
  <c r="F223" i="7" l="1"/>
  <c r="F112" i="7" s="1"/>
  <c r="F197" i="7"/>
  <c r="F192" i="7" s="1"/>
  <c r="G197" i="7"/>
  <c r="G192" i="7" s="1"/>
  <c r="I197" i="7"/>
  <c r="I192" i="7" s="1"/>
  <c r="H197" i="7"/>
  <c r="H192" i="7" s="1"/>
  <c r="I83" i="7"/>
  <c r="I82" i="7" s="1"/>
  <c r="I81" i="7" s="1"/>
  <c r="G83" i="7"/>
  <c r="G82" i="7" s="1"/>
  <c r="G81" i="7" s="1"/>
  <c r="F128" i="7"/>
  <c r="F114" i="7" s="1"/>
  <c r="H83" i="7"/>
  <c r="H82" i="7" s="1"/>
  <c r="H81" i="7" s="1"/>
  <c r="I128" i="7"/>
  <c r="I114" i="7" s="1"/>
  <c r="H128" i="7"/>
  <c r="H114" i="7" s="1"/>
  <c r="G128" i="7"/>
  <c r="G114" i="7" s="1"/>
  <c r="F82" i="7"/>
  <c r="F81" i="7" s="1"/>
  <c r="F26" i="7"/>
  <c r="I26" i="7"/>
  <c r="I9" i="7" s="1"/>
  <c r="G26" i="7"/>
  <c r="G9" i="7" s="1"/>
  <c r="H26" i="7"/>
  <c r="G19" i="3"/>
  <c r="H11" i="3"/>
  <c r="H10" i="3" s="1"/>
  <c r="D11" i="3"/>
  <c r="D10" i="3" s="1"/>
  <c r="F19" i="3"/>
  <c r="F11" i="3" s="1"/>
  <c r="F10" i="3" s="1"/>
  <c r="E19" i="3"/>
  <c r="E11" i="3"/>
  <c r="E10" i="3" s="1"/>
  <c r="G11" i="3"/>
  <c r="G10" i="3" s="1"/>
  <c r="G63" i="3"/>
  <c r="H63" i="3"/>
  <c r="H43" i="3" s="1"/>
  <c r="G43" i="3"/>
  <c r="I12" i="10" s="1"/>
  <c r="E63" i="3"/>
  <c r="E43" i="3" s="1"/>
  <c r="G12" i="10" s="1"/>
  <c r="D63" i="3"/>
  <c r="D43" i="3" s="1"/>
  <c r="F12" i="10" s="1"/>
  <c r="G42" i="3"/>
  <c r="F63" i="3"/>
  <c r="F43" i="3" s="1"/>
  <c r="H12" i="10" s="1"/>
  <c r="D158" i="3"/>
  <c r="F13" i="10" s="1"/>
  <c r="I223" i="7" l="1"/>
  <c r="H223" i="7"/>
  <c r="G223" i="7"/>
  <c r="I113" i="7"/>
  <c r="H113" i="7"/>
  <c r="G113" i="7"/>
  <c r="F9" i="7"/>
  <c r="F8" i="7" s="1"/>
  <c r="F7" i="7" s="1"/>
  <c r="I8" i="7"/>
  <c r="I7" i="7" s="1"/>
  <c r="H9" i="7"/>
  <c r="H8" i="7" s="1"/>
  <c r="H7" i="7" s="1"/>
  <c r="G8" i="7"/>
  <c r="G7" i="7" s="1"/>
  <c r="F9" i="10"/>
  <c r="F8" i="10" s="1"/>
  <c r="J9" i="10"/>
  <c r="G9" i="10"/>
  <c r="H9" i="10"/>
  <c r="I9" i="10"/>
  <c r="H42" i="3"/>
  <c r="J12" i="10"/>
  <c r="E42" i="3"/>
  <c r="F42" i="3"/>
  <c r="D42" i="3"/>
  <c r="G112" i="7" l="1"/>
  <c r="G6" i="7" s="1"/>
  <c r="I112" i="7"/>
  <c r="I6" i="7" s="1"/>
  <c r="H112" i="7"/>
  <c r="H6" i="7" s="1"/>
  <c r="F6" i="7"/>
  <c r="F37" i="10"/>
  <c r="G34" i="10" s="1"/>
  <c r="G37" i="10" s="1"/>
  <c r="H34" i="10" s="1"/>
  <c r="H37" i="10" s="1"/>
  <c r="I34" i="10" s="1"/>
  <c r="I37" i="10" s="1"/>
  <c r="J34" i="10" s="1"/>
  <c r="J37" i="10" s="1"/>
  <c r="J21" i="10"/>
  <c r="I21" i="10"/>
  <c r="H21" i="10"/>
  <c r="G21" i="10"/>
  <c r="F21" i="10"/>
  <c r="J11" i="10"/>
  <c r="I11" i="10"/>
  <c r="H11" i="10"/>
  <c r="G11" i="10"/>
  <c r="F11" i="10"/>
  <c r="F14" i="10" s="1"/>
  <c r="J8" i="10"/>
  <c r="I8" i="10"/>
  <c r="H8" i="10"/>
  <c r="G8" i="10"/>
  <c r="G14" i="10" l="1"/>
  <c r="G22" i="10" s="1"/>
  <c r="G28" i="10" s="1"/>
  <c r="G29" i="10" s="1"/>
  <c r="I14" i="10"/>
  <c r="I22" i="10" s="1"/>
  <c r="I28" i="10" s="1"/>
  <c r="I29" i="10" s="1"/>
  <c r="H14" i="10"/>
  <c r="H22" i="10" s="1"/>
  <c r="H28" i="10" s="1"/>
  <c r="H29" i="10" s="1"/>
  <c r="J14" i="10"/>
  <c r="J22" i="10" s="1"/>
  <c r="J28" i="10" s="1"/>
  <c r="J29" i="10" s="1"/>
  <c r="F22" i="10"/>
  <c r="F28" i="10" s="1"/>
</calcChain>
</file>

<file path=xl/sharedStrings.xml><?xml version="1.0" encoding="utf-8"?>
<sst xmlns="http://schemas.openxmlformats.org/spreadsheetml/2006/main" count="592" uniqueCount="241">
  <si>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</si>
  <si>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</si>
  <si>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</si>
  <si>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</si>
  <si>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</si>
  <si>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</si>
  <si>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</si>
  <si>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</si>
  <si>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</si>
  <si>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</si>
  <si>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</si>
  <si>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</si>
  <si>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</si>
  <si>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</si>
  <si>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</si>
  <si>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</si>
  <si>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</si>
  <si>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</si>
  <si>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</si>
  <si>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</si>
  <si>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</si>
  <si>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</si>
  <si>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</si>
  <si>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</si>
  <si>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</si>
  <si>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</si>
  <si>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</si>
  <si>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Pomoći iz inozemstva i od subjekata unutar općeg proračuna</t>
  </si>
  <si>
    <t>Rashodi za nabavu proizvedene dugotrajne imovine</t>
  </si>
  <si>
    <t>Naziv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</si>
  <si>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</si>
  <si>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</si>
  <si>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</si>
  <si>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</si>
  <si>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</si>
  <si>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</si>
  <si>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</si>
  <si>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</si>
  <si>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</si>
  <si>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</si>
  <si>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</si>
  <si>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</si>
  <si>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</si>
  <si>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</si>
  <si>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</si>
  <si>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</si>
  <si>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</si>
  <si>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</si>
  <si>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</si>
  <si>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</si>
  <si>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</si>
  <si>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</si>
  <si>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</si>
  <si>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</si>
  <si>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</si>
  <si>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</si>
  <si>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</si>
  <si>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</si>
  <si>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</si>
  <si>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</si>
  <si>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</si>
  <si>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</si>
  <si>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</si>
  <si>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</si>
  <si>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</si>
  <si>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</si>
  <si>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</si>
  <si>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</si>
  <si>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</si>
  <si>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</si>
  <si>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</si>
  <si>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FINANCIJSKI PLAN ZAGORSKE JAVNE VATROGASNE POSTROJBE
ZA 2024. I PROJEKCIJA ZA 2025. I 2026. GODINU</t>
  </si>
  <si>
    <t>PROGRAM 1012</t>
  </si>
  <si>
    <t>PROTUPOŽARNA I CIVILNA ZAŠTITA</t>
  </si>
  <si>
    <t>Aktivnost A101201</t>
  </si>
  <si>
    <t>FINANCIRANJE DECENTRALIZIRANIH FUNKCIJA JAVNO VATROGASNE POSTROJBE</t>
  </si>
  <si>
    <t>Opći prihodi i primici</t>
  </si>
  <si>
    <t>Aktivnost A101202</t>
  </si>
  <si>
    <t>FINANCIRANJE VATROGASTVA IZNAD MINIMALNOG STANDARDA</t>
  </si>
  <si>
    <t>Ostale pomoći</t>
  </si>
  <si>
    <t>Aktivnost A101203</t>
  </si>
  <si>
    <t>RASHODI IZ VLASTITIH I OSTALIH PRIHODA JAVNO VATROGASNE POSTROJBE</t>
  </si>
  <si>
    <t>Plaće</t>
  </si>
  <si>
    <t>Plaće za redovan rad</t>
  </si>
  <si>
    <t>Ostali rashodi za zaposlene</t>
  </si>
  <si>
    <t>Doprinosi na plaće</t>
  </si>
  <si>
    <t>Doprinosi za mirovinsko osiguranje</t>
  </si>
  <si>
    <t>Doprinosi za zdravstveno osiguranje</t>
  </si>
  <si>
    <t>Naknade troškova zaposlenima</t>
  </si>
  <si>
    <t>Službena putovanja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</si>
  <si>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</si>
  <si>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</si>
  <si>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</si>
  <si>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</si>
  <si>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</si>
  <si>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</si>
  <si>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</si>
  <si>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</si>
  <si>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</si>
  <si>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</si>
  <si>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promidžbe i informiranja</t>
  </si>
  <si>
    <t>Komunalne usluge</t>
  </si>
  <si>
    <t>Zdravstvene i veterinarske usluge</t>
  </si>
  <si>
    <t>Računalne usluge</t>
  </si>
  <si>
    <t>Ostale usluge</t>
  </si>
  <si>
    <t>Ostali nespomenuti rashodi poslovanja</t>
  </si>
  <si>
    <t>Premije osiguranja</t>
  </si>
  <si>
    <t>Ostali financijski rashodi</t>
  </si>
  <si>
    <t>Bankarske usluge i usluge platnog prometa</t>
  </si>
  <si>
    <t>Negativne tečajne razlike</t>
  </si>
  <si>
    <t>Zatezne kamate</t>
  </si>
  <si>
    <t>Zatezne kamate iz poslovnih odnosa</t>
  </si>
  <si>
    <t>Kamate za primljene kredite i zajmove</t>
  </si>
  <si>
    <t>Kamate za primljene kredite i zajmove od kreditnih i ostalih financijskih institucija u javnom sektoru</t>
  </si>
  <si>
    <t>Otplata glavnice primljenih kredita od kreditnih institucija u javnom sektoru</t>
  </si>
  <si>
    <t>Usluge tekućeg i investicijskog održavanja</t>
  </si>
  <si>
    <t>Intelektualne i osobne usluge</t>
  </si>
  <si>
    <t>Reprezentacija</t>
  </si>
  <si>
    <t>Ostali rashodi iz proteklih godina</t>
  </si>
  <si>
    <t>Kazne, penali i naknade štete</t>
  </si>
  <si>
    <t>Naknade šteta pravnim i fizičkim osobama</t>
  </si>
  <si>
    <t>Rashodi za nabavu neproizvedene imovine</t>
  </si>
  <si>
    <t>Zemljište</t>
  </si>
  <si>
    <t>Postrojenja i oprema</t>
  </si>
  <si>
    <t>Uredska oprema i namještaj</t>
  </si>
  <si>
    <t>Komunikacijska oprema</t>
  </si>
  <si>
    <t>Oprema za održavanje i zaštitu</t>
  </si>
  <si>
    <t>Prijevozna sredstva</t>
  </si>
  <si>
    <t>Prijevozna sredstva u cestovnom prometu</t>
  </si>
  <si>
    <t>Nematerijalna proizvedena imovina</t>
  </si>
  <si>
    <t>Ulaganja u računalne programe</t>
  </si>
  <si>
    <t>Rashodi za dodatna ulaganja na nefinancijskoj imovini</t>
  </si>
  <si>
    <t>Dodatna ulaganja na prijevoznim sredstvima</t>
  </si>
  <si>
    <t>Vlastiti prihodi</t>
  </si>
  <si>
    <t>32322-0</t>
  </si>
  <si>
    <t>Plaće za zaposlene</t>
  </si>
  <si>
    <t>Nagrade</t>
  </si>
  <si>
    <t>Darovi</t>
  </si>
  <si>
    <t>Otpremnine</t>
  </si>
  <si>
    <t>Naknade za bolest, invalidnost, smrtni slučaj</t>
  </si>
  <si>
    <t>Regres za godišnji odmor</t>
  </si>
  <si>
    <t>Ostali nenavedeni rashodi</t>
  </si>
  <si>
    <t>Doprinosi za zapošljavanje</t>
  </si>
  <si>
    <t>Dnevnice za službeni put u zemlji</t>
  </si>
  <si>
    <t>Naknade za smještaj na službenom putu u zemlji</t>
  </si>
  <si>
    <t>Naknade za prijevoz na službenom putu u zemlji</t>
  </si>
  <si>
    <t>Naknade za prijevoz, za rad na terenu i odvojeni život</t>
  </si>
  <si>
    <t>Naknade za prijevoz na posao i s posla</t>
  </si>
  <si>
    <t>Naknade za rad na terenu</t>
  </si>
  <si>
    <t>Seminari, savjetovanja i simpoziji</t>
  </si>
  <si>
    <t>Tečajevi i stručni ispiti</t>
  </si>
  <si>
    <t>Uredski materijal</t>
  </si>
  <si>
    <t>Literatura</t>
  </si>
  <si>
    <t>Materijal i sredstva za čišćenje i održavanje</t>
  </si>
  <si>
    <t>Ostali materijal za potrebe redovnog poslovanja</t>
  </si>
  <si>
    <t>Osnovni materijal i sirovine</t>
  </si>
  <si>
    <t>Osnovni materijal i sirovine - servis aparata</t>
  </si>
  <si>
    <t>Pomoćni materijal - naljepnice za vatrogasne aparate</t>
  </si>
  <si>
    <t>Roba za daljnju prodaju</t>
  </si>
  <si>
    <t>Ostali materijal i sirovine</t>
  </si>
  <si>
    <t>Električna energija</t>
  </si>
  <si>
    <t>Plin</t>
  </si>
  <si>
    <t>Motorni benzin i dizel gorivo</t>
  </si>
  <si>
    <t>Materijal i dijelovi za tekuće i investicijsko održavanje građevinskih objekata</t>
  </si>
  <si>
    <t>Materijal i dijelovi za tekuće i investicijsko održavanje postrojenja i opreme</t>
  </si>
  <si>
    <t>Materijal i dijelovi za tekuće i investicijsko održavanje transportnih sredstava</t>
  </si>
  <si>
    <t>Ostali materijal i sirovine za tekuće i investicijsko održavanje</t>
  </si>
  <si>
    <t>Auto gume</t>
  </si>
  <si>
    <t>Usluge telefona, telefaksa</t>
  </si>
  <si>
    <t>Usluge interneta</t>
  </si>
  <si>
    <t>Poštarina</t>
  </si>
  <si>
    <t>Ostale usluge za komunikaciju i prijevoz</t>
  </si>
  <si>
    <t>Usluge tekućeg i investicijskog održavanja građevinskih objekata</t>
  </si>
  <si>
    <t>Usluge tekućeg i investicijskog održavanja postrojenja i opreme</t>
  </si>
  <si>
    <t>Usluge tekućeg i investicijskog održavanja postrojenja i opreme - servis aparata</t>
  </si>
  <si>
    <t>Usluge tekućeg i investicijskog održavanja prijevoznih sredstava</t>
  </si>
  <si>
    <t>Ostale usluge promidžbe i informiranja</t>
  </si>
  <si>
    <t>Opskrba vodom</t>
  </si>
  <si>
    <t>Iznošenje i odvoz smeća</t>
  </si>
  <si>
    <t>Dimnjačarske i ekološke usluge</t>
  </si>
  <si>
    <t>Zakupnine i najamnine</t>
  </si>
  <si>
    <t>Licence</t>
  </si>
  <si>
    <t>Obvezni i preventivni zdravstveni pregledi zaposlenika</t>
  </si>
  <si>
    <t>Ostale intelektualne usluge</t>
  </si>
  <si>
    <t>Usluge ažuriranja računalnih baza</t>
  </si>
  <si>
    <t>Usluge razvoja softvera</t>
  </si>
  <si>
    <t>Ostale računalne usluge</t>
  </si>
  <si>
    <t>Grafičke i tiskarske usluge</t>
  </si>
  <si>
    <t>Usluge pri registraciji prijevoznih sredstava</t>
  </si>
  <si>
    <t>Ostale nespomenute usluge</t>
  </si>
  <si>
    <t>Premije osiguranja prijevoznih sredstava</t>
  </si>
  <si>
    <t>Premije osiguranja ostale imovine</t>
  </si>
  <si>
    <t>Premije osiguranja zaposlenih</t>
  </si>
  <si>
    <t>Rashodi protokola</t>
  </si>
  <si>
    <t>Kamate za primljene kredite od tuzemnih kreditnih institucija u javnom sektoru</t>
  </si>
  <si>
    <t>Usluge banaka</t>
  </si>
  <si>
    <t>Usluge platnog prometa</t>
  </si>
  <si>
    <t>Ostale naknade šteta pravnim i fizičkim osobama</t>
  </si>
  <si>
    <t>Građevinsko zemljište</t>
  </si>
  <si>
    <t>Materijalna imovina</t>
  </si>
  <si>
    <t>Računala i računalna oprema</t>
  </si>
  <si>
    <t>Uredski namještaj</t>
  </si>
  <si>
    <t>Ostala uredska oprema</t>
  </si>
  <si>
    <t>Radio i TV prijemnici</t>
  </si>
  <si>
    <t>Telefoni i ostali komunikacijski uređaji</t>
  </si>
  <si>
    <t>Telefonske i telegrafske centrale s pripadajućim instalacijama</t>
  </si>
  <si>
    <t>Ostala komunikacijska oprema</t>
  </si>
  <si>
    <t>Oprema za grijanje, ventilaciju i hlađenje</t>
  </si>
  <si>
    <t>Sportska oprema</t>
  </si>
  <si>
    <t>Oprema za protupožarnu zaštitu</t>
  </si>
  <si>
    <t>Ostala oprema za održavanje i zaštitu</t>
  </si>
  <si>
    <t>Terenska vozila</t>
  </si>
  <si>
    <t>67111-1</t>
  </si>
  <si>
    <t>Pomoći proračunskim korisnicima iz proračuna koji im nije nadležan</t>
  </si>
  <si>
    <t>Tekuće pomoći proračunskim korisnicima iz proračuna koji im nije nadležan</t>
  </si>
  <si>
    <t>Tekuće pomoći iz državnog proračuna proračunskim korisnicima proračuna JLP(R)S</t>
  </si>
  <si>
    <t>Pomoći iz državnog proračuna temeljem prijenosa EU sredstava</t>
  </si>
  <si>
    <t>Tekuće pomoći iz državnog proračuna temeljem prijenosa EU sredstava</t>
  </si>
  <si>
    <t>Ostali prihodi</t>
  </si>
  <si>
    <t>Prihodi koje proračuni i proračunski korisnici ostvare obavljanjem poslova na tržištu - vlastiti prihodi</t>
  </si>
  <si>
    <t>Prihodi od prodaje robe</t>
  </si>
  <si>
    <t>Prihodi od obavljanja osnovnih poslova vlastite djelatnosti</t>
  </si>
  <si>
    <t>Donacije od pravnih i fizičkih osoba izvan opće države</t>
  </si>
  <si>
    <t>Tekuće donacije</t>
  </si>
  <si>
    <t>Tekuće donacije od neprofitnih organizacija</t>
  </si>
  <si>
    <t>Kapitalne donacije</t>
  </si>
  <si>
    <t>Kapitalne donacije od neprofitnih organizacija</t>
  </si>
  <si>
    <t>Prihodi iz proračuna za financiranje redovne djelatnosti proračunskih korisnika</t>
  </si>
  <si>
    <t>Prihodi iz proračuna</t>
  </si>
  <si>
    <t>Prihod za financiranje rashoda poslovanja</t>
  </si>
  <si>
    <t xml:space="preserve">Prihod za financiranje rashoda poslovanja </t>
  </si>
  <si>
    <t>Prihod za financiranje rashoda poslovanja - HVZ</t>
  </si>
  <si>
    <t>Prihod za financiranje rashoda poslovanja - gradovi i općine</t>
  </si>
  <si>
    <t>Otplata glavnice primljenih kredita i zajmova od kreditnih i ostalih financijski institucija u javnom sektoru</t>
  </si>
  <si>
    <t>Otplata glavnice primljenih kredita od kreditnih institucija u javnom sektoru - dugoročnih</t>
  </si>
  <si>
    <t xml:space="preserve">  51 Ostale pomoći</t>
  </si>
  <si>
    <t xml:space="preserve">  52 Pomoći EU</t>
  </si>
  <si>
    <t>6 Donacije</t>
  </si>
  <si>
    <t xml:space="preserve">  61 Donacije</t>
  </si>
  <si>
    <t>03 Javni red i sigurnost</t>
  </si>
  <si>
    <t>0320 Usluge protupožarne zaštite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</si>
</sst>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color indexed="8"/>
      <name val="Arial"/>
      <family val="2"/>
    </font>
    <font>
      <i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4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Font="1" applyFill="1" applyBorder="1" applyAlignment="1">
      <alignment vertical="center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quotePrefix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7" fillId="0" borderId="0" xfId="0" applyFont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Font="1" applyBorder="1" applyAlignment="1">
      <alignment horizontal="left"/>
    </xf>
    <xf numFmtId="0" fontId="9" fillId="2" borderId="3" xfId="0" applyFont="1" applyFill="1" applyBorder="1" applyAlignment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0" fontId="15" fillId="2" borderId="1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/>
    </xf>
    <xf numFmtId="0" fontId="7" fillId="5" borderId="3" xfId="0" quotePrefix="1" applyFont="1" applyFill="1" applyBorder="1" applyAlignment="1">
      <alignment horizontal="left" vertical="center"/>
    </xf>
    <xf numFmtId="3" fontId="3" fillId="5" borderId="4" xfId="0" applyNumberFormat="1" applyFont="1" applyFill="1" applyBorder="1" applyAlignment="1">
      <alignment horizontal="right"/>
    </xf>
    <xf numFmtId="0" fontId="9" fillId="5" borderId="3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7" fillId="6" borderId="3" xfId="0" quotePrefix="1" applyFont="1" applyFill="1" applyBorder="1" applyAlignment="1">
      <alignment horizontal="left" vertical="center"/>
    </xf>
    <xf numFmtId="3" fontId="3" fillId="6" borderId="4" xfId="0" applyNumberFormat="1" applyFont="1" applyFill="1" applyBorder="1" applyAlignment="1">
      <alignment horizontal="right"/>
    </xf>
    <xf numFmtId="0" fontId="7" fillId="7" borderId="3" xfId="0" quotePrefix="1" applyFont="1" applyFill="1" applyBorder="1" applyAlignment="1">
      <alignment horizontal="left" vertical="center"/>
    </xf>
    <xf numFmtId="3" fontId="3" fillId="7" borderId="4" xfId="0" applyNumberFormat="1" applyFont="1" applyFill="1" applyBorder="1" applyAlignment="1">
      <alignment horizontal="right"/>
    </xf>
    <xf numFmtId="3" fontId="6" fillId="0" borderId="4" xfId="0" applyNumberFormat="1" applyFont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right"/>
    </xf>
    <xf numFmtId="0" fontId="1" fillId="0" borderId="0" xfId="0" applyFont="1"/>
    <xf numFmtId="4" fontId="6" fillId="0" borderId="4" xfId="0" applyNumberFormat="1" applyFont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right"/>
    </xf>
    <xf numFmtId="4" fontId="3" fillId="5" borderId="4" xfId="0" applyNumberFormat="1" applyFont="1" applyFill="1" applyBorder="1" applyAlignment="1">
      <alignment horizontal="right"/>
    </xf>
    <xf numFmtId="4" fontId="3" fillId="6" borderId="4" xfId="0" applyNumberFormat="1" applyFont="1" applyFill="1" applyBorder="1" applyAlignment="1">
      <alignment horizontal="right"/>
    </xf>
    <xf numFmtId="4" fontId="3" fillId="7" borderId="4" xfId="0" applyNumberFormat="1" applyFont="1" applyFill="1" applyBorder="1" applyAlignment="1">
      <alignment horizontal="right"/>
    </xf>
    <xf numFmtId="4" fontId="6" fillId="2" borderId="4" xfId="0" applyNumberFormat="1" applyFont="1" applyFill="1" applyBorder="1" applyAlignment="1">
      <alignment horizontal="right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9" fillId="3" borderId="1" xfId="0" quotePrefix="1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 wrapText="1"/>
    </xf>
    <xf numFmtId="0" fontId="7" fillId="7" borderId="3" xfId="0" quotePrefix="1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/>
    </xf>
    <xf numFmtId="0" fontId="7" fillId="6" borderId="3" xfId="0" quotePrefix="1" applyFont="1" applyFill="1" applyBorder="1" applyAlignment="1">
      <alignment horizontal="left" vertical="center" wrapText="1"/>
    </xf>
    <xf numFmtId="0" fontId="7" fillId="5" borderId="3" xfId="0" quotePrefix="1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ont="1"/>
    <xf numFmtId="3" fontId="6" fillId="2" borderId="3" xfId="0" applyNumberFormat="1" applyFont="1" applyFill="1" applyBorder="1" applyAlignment="1">
      <alignment horizontal="right"/>
    </xf>
    <xf numFmtId="0" fontId="9" fillId="6" borderId="3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9" fillId="7" borderId="3" xfId="0" applyFont="1" applyFill="1" applyBorder="1" applyAlignment="1">
      <alignment horizontal="left" vertical="center" wrapText="1"/>
    </xf>
    <xf numFmtId="0" fontId="7" fillId="7" borderId="3" xfId="0" applyFont="1" applyFill="1" applyBorder="1" applyAlignment="1">
      <alignment horizontal="left" vertical="center" wrapText="1"/>
    </xf>
    <xf numFmtId="0" fontId="7" fillId="7" borderId="3" xfId="0" applyFont="1" applyFill="1" applyBorder="1" applyAlignment="1">
      <alignment horizontal="left" vertical="center"/>
    </xf>
    <xf numFmtId="0" fontId="7" fillId="7" borderId="3" xfId="0" applyFont="1" applyFill="1" applyBorder="1" applyAlignment="1">
      <alignment vertical="center" wrapText="1"/>
    </xf>
    <xf numFmtId="0" fontId="7" fillId="6" borderId="3" xfId="0" applyFont="1" applyFill="1" applyBorder="1" applyAlignment="1">
      <alignment horizontal="left" vertical="center"/>
    </xf>
    <xf numFmtId="0" fontId="7" fillId="6" borderId="3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vertical="center" wrapText="1"/>
    </xf>
    <xf numFmtId="3" fontId="6" fillId="2" borderId="4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22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3" fontId="3" fillId="2" borderId="4" xfId="0" applyNumberFormat="1" applyFont="1" applyFill="1" applyBorder="1" applyAlignment="1">
      <alignment horizontal="right" wrapText="1"/>
    </xf>
    <xf numFmtId="3" fontId="15" fillId="2" borderId="4" xfId="0" applyNumberFormat="1" applyFont="1" applyFill="1" applyBorder="1" applyAlignment="1">
      <alignment horizontal="right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left" vertical="center" wrapText="1"/>
    </xf>
    <xf numFmtId="3" fontId="3" fillId="8" borderId="4" xfId="0" applyNumberFormat="1" applyFont="1" applyFill="1" applyBorder="1" applyAlignment="1">
      <alignment horizontal="right"/>
    </xf>
    <xf numFmtId="3" fontId="3" fillId="8" borderId="3" xfId="0" applyNumberFormat="1" applyFont="1" applyFill="1" applyBorder="1" applyAlignment="1">
      <alignment horizontal="right"/>
    </xf>
    <xf numFmtId="0" fontId="6" fillId="8" borderId="1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horizontal="left" vertical="center" wrapText="1"/>
    </xf>
    <xf numFmtId="0" fontId="6" fillId="8" borderId="4" xfId="0" applyFont="1" applyFill="1" applyBorder="1" applyAlignment="1">
      <alignment horizontal="left" vertical="center" wrapText="1"/>
    </xf>
    <xf numFmtId="3" fontId="6" fillId="8" borderId="4" xfId="0" applyNumberFormat="1" applyFont="1" applyFill="1" applyBorder="1" applyAlignment="1">
      <alignment horizontal="right"/>
    </xf>
    <xf numFmtId="3" fontId="20" fillId="2" borderId="4" xfId="0" applyNumberFormat="1" applyFont="1" applyFill="1" applyBorder="1" applyAlignment="1">
      <alignment horizontal="right"/>
    </xf>
    <xf numFmtId="3" fontId="20" fillId="2" borderId="4" xfId="0" applyNumberFormat="1" applyFont="1" applyFill="1" applyBorder="1" applyAlignment="1">
      <alignment horizontal="center"/>
    </xf>
    <xf numFmtId="3" fontId="20" fillId="2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workbookViewId="0">
      <selection activeCell="N33" sqref="N33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84" t="s">
        <v>71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18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x14ac:dyDescent="0.25">
      <c r="A3" s="84" t="s">
        <v>18</v>
      </c>
      <c r="B3" s="84"/>
      <c r="C3" s="84"/>
      <c r="D3" s="84"/>
      <c r="E3" s="84"/>
      <c r="F3" s="84"/>
      <c r="G3" s="84"/>
      <c r="H3" s="84"/>
      <c r="I3" s="97"/>
      <c r="J3" s="97"/>
    </row>
    <row r="4" spans="1:10" ht="18" x14ac:dyDescent="0.25">
      <c r="A4" s="4"/>
      <c r="B4" s="4"/>
      <c r="C4" s="4"/>
      <c r="D4" s="4"/>
      <c r="E4" s="4"/>
      <c r="F4" s="4"/>
      <c r="G4" s="4"/>
      <c r="H4" s="4"/>
      <c r="I4" s="5"/>
      <c r="J4" s="5"/>
    </row>
    <row r="5" spans="1:10" ht="15.75" x14ac:dyDescent="0.25">
      <c r="A5" s="84" t="s">
        <v>24</v>
      </c>
      <c r="B5" s="85"/>
      <c r="C5" s="85"/>
      <c r="D5" s="85"/>
      <c r="E5" s="85"/>
      <c r="F5" s="85"/>
      <c r="G5" s="85"/>
      <c r="H5" s="85"/>
      <c r="I5" s="85"/>
      <c r="J5" s="85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4" t="s">
        <v>34</v>
      </c>
    </row>
    <row r="7" spans="1:10" ht="25.5" x14ac:dyDescent="0.25">
      <c r="A7" s="27"/>
      <c r="B7" s="28"/>
      <c r="C7" s="28"/>
      <c r="D7" s="29"/>
      <c r="E7" s="30"/>
      <c r="F7" s="3" t="s">
        <v>35</v>
      </c>
      <c r="G7" s="3" t="s">
        <v>33</v>
      </c>
      <c r="H7" s="3" t="s">
        <v>43</v>
      </c>
      <c r="I7" s="3" t="s">
        <v>44</v>
      </c>
      <c r="J7" s="3" t="s">
        <v>45</v>
      </c>
    </row>
    <row r="8" spans="1:10" x14ac:dyDescent="0.25">
      <c r="A8" s="89" t="s">
        <v>0</v>
      </c>
      <c r="B8" s="83"/>
      <c r="C8" s="83"/>
      <c r="D8" s="83"/>
      <c r="E8" s="98"/>
      <c r="F8" s="31">
        <f>F9+F10</f>
        <v>1219593.8600000001</v>
      </c>
      <c r="G8" s="31">
        <f t="shared" ref="G8:J8" si="0">G9+G10</f>
        <v>1525331</v>
      </c>
      <c r="H8" s="31">
        <f t="shared" si="0"/>
        <v>1299877</v>
      </c>
      <c r="I8" s="31">
        <f t="shared" si="0"/>
        <v>1299877</v>
      </c>
      <c r="J8" s="31">
        <f t="shared" si="0"/>
        <v>1299877</v>
      </c>
    </row>
    <row r="9" spans="1:10" x14ac:dyDescent="0.25">
      <c r="A9" s="99" t="s">
        <v>37</v>
      </c>
      <c r="B9" s="100"/>
      <c r="C9" s="100"/>
      <c r="D9" s="100"/>
      <c r="E9" s="96"/>
      <c r="F9" s="32">
        <f>' Račun prihoda i rashoda'!D11</f>
        <v>1219593.8600000001</v>
      </c>
      <c r="G9" s="32">
        <f>' Račun prihoda i rashoda'!E11</f>
        <v>1525331</v>
      </c>
      <c r="H9" s="32">
        <f>' Račun prihoda i rashoda'!F11</f>
        <v>1299877</v>
      </c>
      <c r="I9" s="32">
        <f>' Račun prihoda i rashoda'!G11</f>
        <v>1299877</v>
      </c>
      <c r="J9" s="32">
        <f>' Račun prihoda i rashoda'!H11</f>
        <v>1299877</v>
      </c>
    </row>
    <row r="10" spans="1:10" x14ac:dyDescent="0.25">
      <c r="A10" s="95" t="s">
        <v>38</v>
      </c>
      <c r="B10" s="96"/>
      <c r="C10" s="96"/>
      <c r="D10" s="96"/>
      <c r="E10" s="96"/>
      <c r="F10" s="32">
        <f>' Račun prihoda i rashoda'!D36</f>
        <v>0</v>
      </c>
      <c r="G10" s="32">
        <f>' Račun prihoda i rashoda'!E36</f>
        <v>0</v>
      </c>
      <c r="H10" s="32">
        <f>' Račun prihoda i rashoda'!F36</f>
        <v>0</v>
      </c>
      <c r="I10" s="32">
        <f>' Račun prihoda i rashoda'!G36</f>
        <v>0</v>
      </c>
      <c r="J10" s="32">
        <f>' Račun prihoda i rashoda'!H36</f>
        <v>0</v>
      </c>
    </row>
    <row r="11" spans="1:10" x14ac:dyDescent="0.25">
      <c r="A11" s="35" t="s">
        <v>1</v>
      </c>
      <c r="B11" s="44"/>
      <c r="C11" s="44"/>
      <c r="D11" s="44"/>
      <c r="E11" s="44"/>
      <c r="F11" s="31">
        <f>F12+F13</f>
        <v>1192159.77</v>
      </c>
      <c r="G11" s="31">
        <f t="shared" ref="G11:J11" si="1">G12+G13</f>
        <v>1468260</v>
      </c>
      <c r="H11" s="31">
        <f t="shared" si="1"/>
        <v>1254877</v>
      </c>
      <c r="I11" s="31">
        <f t="shared" si="1"/>
        <v>1254877</v>
      </c>
      <c r="J11" s="31">
        <f t="shared" si="1"/>
        <v>1254877</v>
      </c>
    </row>
    <row r="12" spans="1:10" x14ac:dyDescent="0.25">
      <c r="A12" s="101" t="s">
        <v>39</v>
      </c>
      <c r="B12" s="100"/>
      <c r="C12" s="100"/>
      <c r="D12" s="100"/>
      <c r="E12" s="100"/>
      <c r="F12" s="32">
        <f>' Račun prihoda i rashoda'!D43</f>
        <v>1125256.03</v>
      </c>
      <c r="G12" s="32">
        <f>' Račun prihoda i rashoda'!E43</f>
        <v>1303476</v>
      </c>
      <c r="H12" s="32">
        <f>' Račun prihoda i rashoda'!F43</f>
        <v>1226077</v>
      </c>
      <c r="I12" s="32">
        <f>' Račun prihoda i rashoda'!G43</f>
        <v>1226077</v>
      </c>
      <c r="J12" s="32">
        <f>' Račun prihoda i rashoda'!H43</f>
        <v>1226077</v>
      </c>
    </row>
    <row r="13" spans="1:10" x14ac:dyDescent="0.25">
      <c r="A13" s="95" t="s">
        <v>40</v>
      </c>
      <c r="B13" s="96"/>
      <c r="C13" s="96"/>
      <c r="D13" s="96"/>
      <c r="E13" s="96"/>
      <c r="F13" s="32">
        <f>' Račun prihoda i rashoda'!D158</f>
        <v>66903.739999999991</v>
      </c>
      <c r="G13" s="32">
        <f>' Račun prihoda i rashoda'!E158</f>
        <v>164784</v>
      </c>
      <c r="H13" s="32">
        <f>' Račun prihoda i rashoda'!F158</f>
        <v>28800</v>
      </c>
      <c r="I13" s="32">
        <f>' Račun prihoda i rashoda'!G158</f>
        <v>28800</v>
      </c>
      <c r="J13" s="32">
        <f>' Račun prihoda i rashoda'!H158</f>
        <v>28800</v>
      </c>
    </row>
    <row r="14" spans="1:10" x14ac:dyDescent="0.25">
      <c r="A14" s="82" t="s">
        <v>63</v>
      </c>
      <c r="B14" s="83"/>
      <c r="C14" s="83"/>
      <c r="D14" s="83"/>
      <c r="E14" s="83"/>
      <c r="F14" s="31">
        <f>F8-F11</f>
        <v>27434.090000000084</v>
      </c>
      <c r="G14" s="31">
        <f t="shared" ref="G14:J14" si="2">G8-G11</f>
        <v>57071</v>
      </c>
      <c r="H14" s="31">
        <f t="shared" si="2"/>
        <v>45000</v>
      </c>
      <c r="I14" s="31">
        <f t="shared" si="2"/>
        <v>45000</v>
      </c>
      <c r="J14" s="31">
        <f t="shared" si="2"/>
        <v>45000</v>
      </c>
    </row>
    <row r="15" spans="1:10" ht="18" x14ac:dyDescent="0.25">
      <c r="A15" s="4"/>
      <c r="B15" s="21"/>
      <c r="C15" s="21"/>
      <c r="D15" s="21"/>
      <c r="E15" s="21"/>
      <c r="F15" s="21"/>
      <c r="G15" s="21"/>
      <c r="H15" s="22"/>
      <c r="I15" s="22"/>
      <c r="J15" s="22"/>
    </row>
    <row r="16" spans="1:10" ht="15.75" x14ac:dyDescent="0.25">
      <c r="A16" s="84" t="s">
        <v>25</v>
      </c>
      <c r="B16" s="85"/>
      <c r="C16" s="85"/>
      <c r="D16" s="85"/>
      <c r="E16" s="85"/>
      <c r="F16" s="85"/>
      <c r="G16" s="85"/>
      <c r="H16" s="85"/>
      <c r="I16" s="85"/>
      <c r="J16" s="85"/>
    </row>
    <row r="17" spans="1:10" ht="18" x14ac:dyDescent="0.25">
      <c r="A17" s="4"/>
      <c r="B17" s="21"/>
      <c r="C17" s="21"/>
      <c r="D17" s="21"/>
      <c r="E17" s="21"/>
      <c r="F17" s="21"/>
      <c r="G17" s="21"/>
      <c r="H17" s="22"/>
      <c r="I17" s="22"/>
      <c r="J17" s="22"/>
    </row>
    <row r="18" spans="1:10" ht="25.5" x14ac:dyDescent="0.25">
      <c r="A18" s="27"/>
      <c r="B18" s="28"/>
      <c r="C18" s="28"/>
      <c r="D18" s="29"/>
      <c r="E18" s="30"/>
      <c r="F18" s="3" t="s">
        <v>35</v>
      </c>
      <c r="G18" s="3" t="s">
        <v>33</v>
      </c>
      <c r="H18" s="3" t="s">
        <v>43</v>
      </c>
      <c r="I18" s="3" t="s">
        <v>44</v>
      </c>
      <c r="J18" s="3" t="s">
        <v>45</v>
      </c>
    </row>
    <row r="19" spans="1:10" x14ac:dyDescent="0.25">
      <c r="A19" s="95" t="s">
        <v>41</v>
      </c>
      <c r="B19" s="96"/>
      <c r="C19" s="96"/>
      <c r="D19" s="96"/>
      <c r="E19" s="96"/>
      <c r="F19" s="32">
        <f>'Račun financiranja'!D8</f>
        <v>0</v>
      </c>
      <c r="G19" s="32">
        <f>'Račun financiranja'!E8</f>
        <v>0</v>
      </c>
      <c r="H19" s="32">
        <f>'Račun financiranja'!F8</f>
        <v>0</v>
      </c>
      <c r="I19" s="32">
        <f>'Račun financiranja'!G8</f>
        <v>0</v>
      </c>
      <c r="J19" s="32">
        <f>'Račun financiranja'!H8</f>
        <v>0</v>
      </c>
    </row>
    <row r="20" spans="1:10" x14ac:dyDescent="0.25">
      <c r="A20" s="95" t="s">
        <v>42</v>
      </c>
      <c r="B20" s="96"/>
      <c r="C20" s="96"/>
      <c r="D20" s="96"/>
      <c r="E20" s="96"/>
      <c r="F20" s="32">
        <f>'Račun financiranja'!D12</f>
        <v>46359.199999999997</v>
      </c>
      <c r="G20" s="32">
        <f>'Račun financiranja'!E12</f>
        <v>57071</v>
      </c>
      <c r="H20" s="32">
        <f>'Račun financiranja'!F12</f>
        <v>45000</v>
      </c>
      <c r="I20" s="32">
        <f>'Račun financiranja'!G12</f>
        <v>45000</v>
      </c>
      <c r="J20" s="32">
        <f>'Račun financiranja'!H12</f>
        <v>45000</v>
      </c>
    </row>
    <row r="21" spans="1:10" x14ac:dyDescent="0.25">
      <c r="A21" s="82" t="s">
        <v>2</v>
      </c>
      <c r="B21" s="83"/>
      <c r="C21" s="83"/>
      <c r="D21" s="83"/>
      <c r="E21" s="83"/>
      <c r="F21" s="31">
        <f>F19-F20</f>
        <v>-46359.199999999997</v>
      </c>
      <c r="G21" s="31">
        <f t="shared" ref="G21:J21" si="3">G19-G20</f>
        <v>-57071</v>
      </c>
      <c r="H21" s="31">
        <f t="shared" si="3"/>
        <v>-45000</v>
      </c>
      <c r="I21" s="31">
        <f t="shared" si="3"/>
        <v>-45000</v>
      </c>
      <c r="J21" s="31">
        <f t="shared" si="3"/>
        <v>-45000</v>
      </c>
    </row>
    <row r="22" spans="1:10" x14ac:dyDescent="0.25">
      <c r="A22" s="82" t="s">
        <v>64</v>
      </c>
      <c r="B22" s="83"/>
      <c r="C22" s="83"/>
      <c r="D22" s="83"/>
      <c r="E22" s="83"/>
      <c r="F22" s="31">
        <f>F14+F21</f>
        <v>-18925.109999999913</v>
      </c>
      <c r="G22" s="31">
        <f t="shared" ref="G22:J22" si="4">G14+G21</f>
        <v>0</v>
      </c>
      <c r="H22" s="31">
        <f t="shared" si="4"/>
        <v>0</v>
      </c>
      <c r="I22" s="31">
        <f t="shared" si="4"/>
        <v>0</v>
      </c>
      <c r="J22" s="31">
        <f t="shared" si="4"/>
        <v>0</v>
      </c>
    </row>
    <row r="23" spans="1:10" ht="18" x14ac:dyDescent="0.25">
      <c r="A23" s="20"/>
      <c r="B23" s="21"/>
      <c r="C23" s="21"/>
      <c r="D23" s="21"/>
      <c r="E23" s="21"/>
      <c r="F23" s="21"/>
      <c r="G23" s="21"/>
      <c r="H23" s="22"/>
      <c r="I23" s="22"/>
      <c r="J23" s="22"/>
    </row>
    <row r="24" spans="1:10" ht="15.75" x14ac:dyDescent="0.25">
      <c r="A24" s="84" t="s">
        <v>65</v>
      </c>
      <c r="B24" s="85"/>
      <c r="C24" s="85"/>
      <c r="D24" s="85"/>
      <c r="E24" s="85"/>
      <c r="F24" s="85"/>
      <c r="G24" s="85"/>
      <c r="H24" s="85"/>
      <c r="I24" s="85"/>
      <c r="J24" s="85"/>
    </row>
    <row r="25" spans="1:10" ht="15.75" x14ac:dyDescent="0.25">
      <c r="A25" s="42"/>
      <c r="B25" s="43"/>
      <c r="C25" s="43"/>
      <c r="D25" s="43"/>
      <c r="E25" s="43"/>
      <c r="F25" s="43"/>
      <c r="G25" s="43"/>
      <c r="H25" s="43"/>
      <c r="I25" s="43"/>
      <c r="J25" s="43"/>
    </row>
    <row r="26" spans="1:10" ht="25.5" x14ac:dyDescent="0.25">
      <c r="A26" s="27"/>
      <c r="B26" s="28"/>
      <c r="C26" s="28"/>
      <c r="D26" s="29"/>
      <c r="E26" s="30"/>
      <c r="F26" s="3" t="s">
        <v>35</v>
      </c>
      <c r="G26" s="3" t="s">
        <v>33</v>
      </c>
      <c r="H26" s="3" t="s">
        <v>43</v>
      </c>
      <c r="I26" s="3" t="s">
        <v>44</v>
      </c>
      <c r="J26" s="3" t="s">
        <v>45</v>
      </c>
    </row>
    <row r="27" spans="1:10" ht="15" customHeight="1" x14ac:dyDescent="0.25">
      <c r="A27" s="86" t="s">
        <v>66</v>
      </c>
      <c r="B27" s="87"/>
      <c r="C27" s="87"/>
      <c r="D27" s="87"/>
      <c r="E27" s="88"/>
      <c r="F27" s="45">
        <v>0</v>
      </c>
      <c r="G27" s="45">
        <v>0</v>
      </c>
      <c r="H27" s="45">
        <v>0</v>
      </c>
      <c r="I27" s="45">
        <v>0</v>
      </c>
      <c r="J27" s="46">
        <v>0</v>
      </c>
    </row>
    <row r="28" spans="1:10" ht="15" customHeight="1" x14ac:dyDescent="0.25">
      <c r="A28" s="82" t="s">
        <v>67</v>
      </c>
      <c r="B28" s="83"/>
      <c r="C28" s="83"/>
      <c r="D28" s="83"/>
      <c r="E28" s="83"/>
      <c r="F28" s="47">
        <f>F22+F27</f>
        <v>-18925.109999999913</v>
      </c>
      <c r="G28" s="47">
        <f t="shared" ref="G28:J28" si="5">G22+G27</f>
        <v>0</v>
      </c>
      <c r="H28" s="47">
        <f t="shared" si="5"/>
        <v>0</v>
      </c>
      <c r="I28" s="47">
        <f t="shared" si="5"/>
        <v>0</v>
      </c>
      <c r="J28" s="48">
        <f t="shared" si="5"/>
        <v>0</v>
      </c>
    </row>
    <row r="29" spans="1:10" ht="45" customHeight="1" x14ac:dyDescent="0.25">
      <c r="A29" s="89" t="s">
        <v>68</v>
      </c>
      <c r="B29" s="90"/>
      <c r="C29" s="90"/>
      <c r="D29" s="90"/>
      <c r="E29" s="91"/>
      <c r="F29" s="47">
        <f>F14+F21+F27-F28</f>
        <v>0</v>
      </c>
      <c r="G29" s="47">
        <f t="shared" ref="G29:J29" si="6">G14+G21+G27-G28</f>
        <v>0</v>
      </c>
      <c r="H29" s="47">
        <f t="shared" si="6"/>
        <v>0</v>
      </c>
      <c r="I29" s="47">
        <f t="shared" si="6"/>
        <v>0</v>
      </c>
      <c r="J29" s="48">
        <f t="shared" si="6"/>
        <v>0</v>
      </c>
    </row>
    <row r="30" spans="1:10" ht="15.75" x14ac:dyDescent="0.25">
      <c r="A30" s="49"/>
      <c r="B30" s="50"/>
      <c r="C30" s="50"/>
      <c r="D30" s="50"/>
      <c r="E30" s="50"/>
      <c r="F30" s="50"/>
      <c r="G30" s="50"/>
      <c r="H30" s="50"/>
      <c r="I30" s="50"/>
      <c r="J30" s="50"/>
    </row>
    <row r="31" spans="1:10" ht="15.75" x14ac:dyDescent="0.25">
      <c r="A31" s="92" t="s">
        <v>62</v>
      </c>
      <c r="B31" s="92"/>
      <c r="C31" s="92"/>
      <c r="D31" s="92"/>
      <c r="E31" s="92"/>
      <c r="F31" s="92"/>
      <c r="G31" s="92"/>
      <c r="H31" s="92"/>
      <c r="I31" s="92"/>
      <c r="J31" s="92"/>
    </row>
    <row r="32" spans="1:10" ht="18" x14ac:dyDescent="0.25">
      <c r="A32" s="51"/>
      <c r="B32" s="52"/>
      <c r="C32" s="52"/>
      <c r="D32" s="52"/>
      <c r="E32" s="52"/>
      <c r="F32" s="52"/>
      <c r="G32" s="52"/>
      <c r="H32" s="53"/>
      <c r="I32" s="53"/>
      <c r="J32" s="53"/>
    </row>
    <row r="33" spans="1:10" ht="25.5" x14ac:dyDescent="0.25">
      <c r="A33" s="54"/>
      <c r="B33" s="55"/>
      <c r="C33" s="55"/>
      <c r="D33" s="56"/>
      <c r="E33" s="57"/>
      <c r="F33" s="58" t="s">
        <v>35</v>
      </c>
      <c r="G33" s="58" t="s">
        <v>33</v>
      </c>
      <c r="H33" s="58" t="s">
        <v>43</v>
      </c>
      <c r="I33" s="58" t="s">
        <v>44</v>
      </c>
      <c r="J33" s="58" t="s">
        <v>45</v>
      </c>
    </row>
    <row r="34" spans="1:10" x14ac:dyDescent="0.25">
      <c r="A34" s="86" t="s">
        <v>66</v>
      </c>
      <c r="B34" s="87"/>
      <c r="C34" s="87"/>
      <c r="D34" s="87"/>
      <c r="E34" s="88"/>
      <c r="F34" s="45">
        <v>0</v>
      </c>
      <c r="G34" s="45">
        <f>F37</f>
        <v>0</v>
      </c>
      <c r="H34" s="45">
        <f>G37</f>
        <v>0</v>
      </c>
      <c r="I34" s="45">
        <f>H37</f>
        <v>0</v>
      </c>
      <c r="J34" s="46">
        <f>I37</f>
        <v>0</v>
      </c>
    </row>
    <row r="35" spans="1:10" ht="28.5" customHeight="1" x14ac:dyDescent="0.25">
      <c r="A35" s="86" t="s">
        <v>69</v>
      </c>
      <c r="B35" s="87"/>
      <c r="C35" s="87"/>
      <c r="D35" s="87"/>
      <c r="E35" s="88"/>
      <c r="F35" s="45">
        <v>0</v>
      </c>
      <c r="G35" s="45">
        <v>0</v>
      </c>
      <c r="H35" s="45">
        <v>0</v>
      </c>
      <c r="I35" s="45">
        <v>0</v>
      </c>
      <c r="J35" s="46">
        <v>0</v>
      </c>
    </row>
    <row r="36" spans="1:10" x14ac:dyDescent="0.25">
      <c r="A36" s="86" t="s">
        <v>70</v>
      </c>
      <c r="B36" s="93"/>
      <c r="C36" s="93"/>
      <c r="D36" s="93"/>
      <c r="E36" s="94"/>
      <c r="F36" s="45">
        <v>0</v>
      </c>
      <c r="G36" s="45">
        <v>0</v>
      </c>
      <c r="H36" s="45">
        <v>0</v>
      </c>
      <c r="I36" s="45">
        <v>0</v>
      </c>
      <c r="J36" s="46">
        <v>0</v>
      </c>
    </row>
    <row r="37" spans="1:10" ht="15" customHeight="1" x14ac:dyDescent="0.25">
      <c r="A37" s="82" t="s">
        <v>67</v>
      </c>
      <c r="B37" s="83"/>
      <c r="C37" s="83"/>
      <c r="D37" s="83"/>
      <c r="E37" s="83"/>
      <c r="F37" s="33">
        <f>F34-F35+F36</f>
        <v>0</v>
      </c>
      <c r="G37" s="33">
        <f t="shared" ref="G37:J37" si="7">G34-G35+G36</f>
        <v>0</v>
      </c>
      <c r="H37" s="33">
        <f t="shared" si="7"/>
        <v>0</v>
      </c>
      <c r="I37" s="33">
        <f t="shared" si="7"/>
        <v>0</v>
      </c>
      <c r="J37" s="59">
        <f t="shared" si="7"/>
        <v>0</v>
      </c>
    </row>
    <row r="38" spans="1:10" ht="17.25" customHeight="1" x14ac:dyDescent="0.25"/>
    <row r="39" spans="1:10" x14ac:dyDescent="0.25">
      <c r="A39" s="80" t="s">
        <v>36</v>
      </c>
      <c r="B39" s="81"/>
      <c r="C39" s="81"/>
      <c r="D39" s="81"/>
      <c r="E39" s="81"/>
      <c r="F39" s="81"/>
      <c r="G39" s="81"/>
      <c r="H39" s="81"/>
      <c r="I39" s="81"/>
      <c r="J39" s="81"/>
    </row>
    <row r="40" spans="1:10" ht="9" customHeight="1" x14ac:dyDescent="0.25"/>
  </sheetData>
  <mergeCells count="24"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88"/>
  <sheetViews>
    <sheetView view="pageBreakPreview" zoomScale="60" zoomScaleNormal="100" workbookViewId="0">
      <selection activeCell="C34" sqref="C3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25.28515625" style="118" customWidth="1"/>
    <col min="4" max="4" width="25.28515625" hidden="1" customWidth="1"/>
    <col min="5" max="8" width="25.28515625" customWidth="1"/>
  </cols>
  <sheetData>
    <row r="1" spans="1:8" ht="42" customHeight="1" x14ac:dyDescent="0.25">
      <c r="A1" s="84" t="s">
        <v>71</v>
      </c>
      <c r="B1" s="84"/>
      <c r="C1" s="84"/>
      <c r="D1" s="84"/>
      <c r="E1" s="84"/>
      <c r="F1" s="84"/>
      <c r="G1" s="84"/>
      <c r="H1" s="84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84" t="s">
        <v>18</v>
      </c>
      <c r="B3" s="84"/>
      <c r="C3" s="84"/>
      <c r="D3" s="84"/>
      <c r="E3" s="84"/>
      <c r="F3" s="84"/>
      <c r="G3" s="84"/>
      <c r="H3" s="84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84" t="s">
        <v>4</v>
      </c>
      <c r="B5" s="84"/>
      <c r="C5" s="84"/>
      <c r="D5" s="84"/>
      <c r="E5" s="84"/>
      <c r="F5" s="84"/>
      <c r="G5" s="84"/>
      <c r="H5" s="84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15.75" customHeight="1" x14ac:dyDescent="0.25">
      <c r="A7" s="84" t="s">
        <v>46</v>
      </c>
      <c r="B7" s="84"/>
      <c r="C7" s="84"/>
      <c r="D7" s="84"/>
      <c r="E7" s="84"/>
      <c r="F7" s="84"/>
      <c r="G7" s="84"/>
      <c r="H7" s="84"/>
    </row>
    <row r="8" spans="1:8" ht="18" x14ac:dyDescent="0.25">
      <c r="A8" s="4"/>
      <c r="B8" s="4"/>
      <c r="C8" s="4"/>
      <c r="D8" s="4"/>
      <c r="E8" s="4"/>
      <c r="F8" s="4"/>
      <c r="G8" s="5"/>
      <c r="H8" s="5"/>
    </row>
    <row r="9" spans="1:8" ht="25.5" x14ac:dyDescent="0.25">
      <c r="A9" s="19" t="s">
        <v>5</v>
      </c>
      <c r="B9" s="18" t="s">
        <v>6</v>
      </c>
      <c r="C9" s="18" t="s">
        <v>3</v>
      </c>
      <c r="D9" s="18" t="s">
        <v>32</v>
      </c>
      <c r="E9" s="19" t="s">
        <v>33</v>
      </c>
      <c r="F9" s="19" t="s">
        <v>30</v>
      </c>
      <c r="G9" s="19" t="s">
        <v>26</v>
      </c>
      <c r="H9" s="19" t="s">
        <v>31</v>
      </c>
    </row>
    <row r="10" spans="1:8" x14ac:dyDescent="0.25">
      <c r="A10" s="38"/>
      <c r="B10" s="39"/>
      <c r="C10" s="37" t="s">
        <v>0</v>
      </c>
      <c r="D10" s="74">
        <f>D11+D36</f>
        <v>1219593.8600000001</v>
      </c>
      <c r="E10" s="71">
        <f t="shared" ref="E10:H10" si="0">E11+E36</f>
        <v>1525331</v>
      </c>
      <c r="F10" s="71">
        <f t="shared" si="0"/>
        <v>1299877</v>
      </c>
      <c r="G10" s="71">
        <f t="shared" si="0"/>
        <v>1299877</v>
      </c>
      <c r="H10" s="71">
        <f t="shared" si="0"/>
        <v>1299877</v>
      </c>
    </row>
    <row r="11" spans="1:8" ht="15.75" customHeight="1" x14ac:dyDescent="0.25">
      <c r="A11" s="11">
        <v>6</v>
      </c>
      <c r="B11" s="11"/>
      <c r="C11" s="11" t="s">
        <v>7</v>
      </c>
      <c r="D11" s="75">
        <f>D12+D19+D30</f>
        <v>1219593.8600000001</v>
      </c>
      <c r="E11" s="8">
        <f t="shared" ref="E11:H11" si="1">E12+E19+E30</f>
        <v>1525331</v>
      </c>
      <c r="F11" s="8">
        <f t="shared" si="1"/>
        <v>1299877</v>
      </c>
      <c r="G11" s="8">
        <f t="shared" si="1"/>
        <v>1299877</v>
      </c>
      <c r="H11" s="8">
        <f t="shared" si="1"/>
        <v>1299877</v>
      </c>
    </row>
    <row r="12" spans="1:8" ht="38.25" x14ac:dyDescent="0.25">
      <c r="A12" s="65"/>
      <c r="B12" s="66">
        <v>63</v>
      </c>
      <c r="C12" s="66" t="s">
        <v>27</v>
      </c>
      <c r="D12" s="76">
        <f>D13+D16</f>
        <v>12620.1</v>
      </c>
      <c r="E12" s="64">
        <f t="shared" ref="E12:H12" si="2">E13+E16</f>
        <v>260374</v>
      </c>
      <c r="F12" s="64">
        <f t="shared" si="2"/>
        <v>0</v>
      </c>
      <c r="G12" s="64">
        <f t="shared" si="2"/>
        <v>0</v>
      </c>
      <c r="H12" s="64">
        <f t="shared" si="2"/>
        <v>0</v>
      </c>
    </row>
    <row r="13" spans="1:8" ht="38.25" x14ac:dyDescent="0.25">
      <c r="A13" s="121"/>
      <c r="B13" s="122">
        <v>636</v>
      </c>
      <c r="C13" s="122" t="s">
        <v>213</v>
      </c>
      <c r="D13" s="77">
        <f>D14</f>
        <v>0</v>
      </c>
      <c r="E13" s="68">
        <f t="shared" ref="E13:H14" si="3">E14</f>
        <v>15927</v>
      </c>
      <c r="F13" s="68">
        <f t="shared" si="3"/>
        <v>0</v>
      </c>
      <c r="G13" s="68">
        <f t="shared" si="3"/>
        <v>0</v>
      </c>
      <c r="H13" s="68">
        <f t="shared" si="3"/>
        <v>0</v>
      </c>
    </row>
    <row r="14" spans="1:8" ht="51" x14ac:dyDescent="0.25">
      <c r="A14" s="123"/>
      <c r="B14" s="124">
        <v>6361</v>
      </c>
      <c r="C14" s="124" t="s">
        <v>214</v>
      </c>
      <c r="D14" s="78">
        <f>D15</f>
        <v>0</v>
      </c>
      <c r="E14" s="70">
        <f t="shared" si="3"/>
        <v>15927</v>
      </c>
      <c r="F14" s="70">
        <f t="shared" si="3"/>
        <v>0</v>
      </c>
      <c r="G14" s="70">
        <f t="shared" si="3"/>
        <v>0</v>
      </c>
      <c r="H14" s="70">
        <f t="shared" si="3"/>
        <v>0</v>
      </c>
    </row>
    <row r="15" spans="1:8" ht="51" x14ac:dyDescent="0.25">
      <c r="A15" s="11"/>
      <c r="B15" s="15">
        <v>63613</v>
      </c>
      <c r="C15" s="15" t="s">
        <v>215</v>
      </c>
      <c r="D15" s="75"/>
      <c r="E15" s="9">
        <v>15927</v>
      </c>
      <c r="F15" s="9"/>
      <c r="G15" s="9"/>
      <c r="H15" s="9"/>
    </row>
    <row r="16" spans="1:8" ht="38.25" x14ac:dyDescent="0.25">
      <c r="A16" s="121"/>
      <c r="B16" s="122">
        <v>638</v>
      </c>
      <c r="C16" s="122" t="s">
        <v>216</v>
      </c>
      <c r="D16" s="77">
        <f>D17</f>
        <v>12620.1</v>
      </c>
      <c r="E16" s="68">
        <f t="shared" ref="E16:H17" si="4">E17</f>
        <v>244447</v>
      </c>
      <c r="F16" s="68">
        <f t="shared" si="4"/>
        <v>0</v>
      </c>
      <c r="G16" s="68">
        <f t="shared" si="4"/>
        <v>0</v>
      </c>
      <c r="H16" s="68">
        <f t="shared" si="4"/>
        <v>0</v>
      </c>
    </row>
    <row r="17" spans="1:8" ht="38.25" x14ac:dyDescent="0.25">
      <c r="A17" s="123"/>
      <c r="B17" s="124">
        <v>6381</v>
      </c>
      <c r="C17" s="124" t="s">
        <v>217</v>
      </c>
      <c r="D17" s="78">
        <f>D18</f>
        <v>12620.1</v>
      </c>
      <c r="E17" s="70">
        <f t="shared" si="4"/>
        <v>244447</v>
      </c>
      <c r="F17" s="70">
        <f t="shared" si="4"/>
        <v>0</v>
      </c>
      <c r="G17" s="70">
        <f t="shared" si="4"/>
        <v>0</v>
      </c>
      <c r="H17" s="70">
        <f t="shared" si="4"/>
        <v>0</v>
      </c>
    </row>
    <row r="18" spans="1:8" ht="38.25" x14ac:dyDescent="0.25">
      <c r="A18" s="11"/>
      <c r="B18" s="15">
        <v>63811</v>
      </c>
      <c r="C18" s="15" t="s">
        <v>217</v>
      </c>
      <c r="D18" s="75">
        <v>12620.1</v>
      </c>
      <c r="E18" s="9">
        <v>244447</v>
      </c>
      <c r="F18" s="9"/>
      <c r="G18" s="9"/>
      <c r="H18" s="9"/>
    </row>
    <row r="19" spans="1:8" x14ac:dyDescent="0.25">
      <c r="A19" s="65"/>
      <c r="B19" s="66">
        <v>66</v>
      </c>
      <c r="C19" s="66" t="s">
        <v>218</v>
      </c>
      <c r="D19" s="76">
        <f>D20+D25</f>
        <v>149143.21</v>
      </c>
      <c r="E19" s="64">
        <f t="shared" ref="E19:H19" si="5">E20+E25</f>
        <v>129213</v>
      </c>
      <c r="F19" s="64">
        <f t="shared" si="5"/>
        <v>173424</v>
      </c>
      <c r="G19" s="64">
        <f t="shared" si="5"/>
        <v>173424</v>
      </c>
      <c r="H19" s="64">
        <f t="shared" si="5"/>
        <v>173424</v>
      </c>
    </row>
    <row r="20" spans="1:8" ht="51" x14ac:dyDescent="0.25">
      <c r="A20" s="121"/>
      <c r="B20" s="122">
        <v>661</v>
      </c>
      <c r="C20" s="122" t="s">
        <v>219</v>
      </c>
      <c r="D20" s="77">
        <f>D21+D23</f>
        <v>136186.41</v>
      </c>
      <c r="E20" s="68">
        <f t="shared" ref="E20:H20" si="6">E21+E23</f>
        <v>127886</v>
      </c>
      <c r="F20" s="68">
        <f t="shared" si="6"/>
        <v>172097</v>
      </c>
      <c r="G20" s="68">
        <f t="shared" si="6"/>
        <v>172097</v>
      </c>
      <c r="H20" s="68">
        <f t="shared" si="6"/>
        <v>172097</v>
      </c>
    </row>
    <row r="21" spans="1:8" x14ac:dyDescent="0.25">
      <c r="A21" s="123"/>
      <c r="B21" s="124">
        <v>6614</v>
      </c>
      <c r="C21" s="124" t="s">
        <v>220</v>
      </c>
      <c r="D21" s="78">
        <f>D22</f>
        <v>24295.31</v>
      </c>
      <c r="E21" s="70">
        <f t="shared" ref="E21:H21" si="7">E22</f>
        <v>22563</v>
      </c>
      <c r="F21" s="70">
        <f t="shared" si="7"/>
        <v>34420</v>
      </c>
      <c r="G21" s="70">
        <f t="shared" si="7"/>
        <v>34420</v>
      </c>
      <c r="H21" s="70">
        <f t="shared" si="7"/>
        <v>34420</v>
      </c>
    </row>
    <row r="22" spans="1:8" x14ac:dyDescent="0.25">
      <c r="A22" s="11"/>
      <c r="B22" s="15">
        <v>66142</v>
      </c>
      <c r="C22" s="15" t="s">
        <v>220</v>
      </c>
      <c r="D22" s="75">
        <v>24295.31</v>
      </c>
      <c r="E22" s="9">
        <v>22563</v>
      </c>
      <c r="F22" s="9">
        <v>34420</v>
      </c>
      <c r="G22" s="9">
        <v>34420</v>
      </c>
      <c r="H22" s="9">
        <v>34420</v>
      </c>
    </row>
    <row r="23" spans="1:8" ht="38.25" x14ac:dyDescent="0.25">
      <c r="A23" s="123"/>
      <c r="B23" s="124">
        <v>6615</v>
      </c>
      <c r="C23" s="124" t="s">
        <v>221</v>
      </c>
      <c r="D23" s="78">
        <f>D24</f>
        <v>111891.1</v>
      </c>
      <c r="E23" s="70">
        <f t="shared" ref="E23:H23" si="8">E24</f>
        <v>105323</v>
      </c>
      <c r="F23" s="70">
        <f t="shared" si="8"/>
        <v>137677</v>
      </c>
      <c r="G23" s="70">
        <f t="shared" si="8"/>
        <v>137677</v>
      </c>
      <c r="H23" s="70">
        <f t="shared" si="8"/>
        <v>137677</v>
      </c>
    </row>
    <row r="24" spans="1:8" ht="38.25" x14ac:dyDescent="0.25">
      <c r="A24" s="11"/>
      <c r="B24" s="15">
        <v>66151</v>
      </c>
      <c r="C24" s="15" t="s">
        <v>221</v>
      </c>
      <c r="D24" s="75">
        <v>111891.1</v>
      </c>
      <c r="E24" s="9">
        <v>105323</v>
      </c>
      <c r="F24" s="9">
        <v>137677</v>
      </c>
      <c r="G24" s="9">
        <v>137677</v>
      </c>
      <c r="H24" s="9">
        <v>137677</v>
      </c>
    </row>
    <row r="25" spans="1:8" ht="25.5" x14ac:dyDescent="0.25">
      <c r="A25" s="121"/>
      <c r="B25" s="122">
        <v>663</v>
      </c>
      <c r="C25" s="122" t="s">
        <v>222</v>
      </c>
      <c r="D25" s="77">
        <f>D26+D28</f>
        <v>12956.800000000001</v>
      </c>
      <c r="E25" s="68">
        <f t="shared" ref="E25:H25" si="9">E26+E28</f>
        <v>1327</v>
      </c>
      <c r="F25" s="68">
        <f t="shared" si="9"/>
        <v>1327</v>
      </c>
      <c r="G25" s="68">
        <f t="shared" si="9"/>
        <v>1327</v>
      </c>
      <c r="H25" s="68">
        <f t="shared" si="9"/>
        <v>1327</v>
      </c>
    </row>
    <row r="26" spans="1:8" x14ac:dyDescent="0.25">
      <c r="A26" s="123"/>
      <c r="B26" s="124">
        <v>6631</v>
      </c>
      <c r="C26" s="124" t="s">
        <v>223</v>
      </c>
      <c r="D26" s="78">
        <f>D27</f>
        <v>1459.95</v>
      </c>
      <c r="E26" s="70">
        <f t="shared" ref="E26:H26" si="10">E27</f>
        <v>1327</v>
      </c>
      <c r="F26" s="70">
        <f t="shared" si="10"/>
        <v>1327</v>
      </c>
      <c r="G26" s="70">
        <f t="shared" si="10"/>
        <v>1327</v>
      </c>
      <c r="H26" s="70">
        <f t="shared" si="10"/>
        <v>1327</v>
      </c>
    </row>
    <row r="27" spans="1:8" ht="25.5" x14ac:dyDescent="0.25">
      <c r="A27" s="11"/>
      <c r="B27" s="15">
        <v>66312</v>
      </c>
      <c r="C27" s="15" t="s">
        <v>224</v>
      </c>
      <c r="D27" s="75">
        <v>1459.95</v>
      </c>
      <c r="E27" s="9">
        <v>1327</v>
      </c>
      <c r="F27" s="9">
        <v>1327</v>
      </c>
      <c r="G27" s="9">
        <v>1327</v>
      </c>
      <c r="H27" s="9">
        <v>1327</v>
      </c>
    </row>
    <row r="28" spans="1:8" x14ac:dyDescent="0.25">
      <c r="A28" s="123"/>
      <c r="B28" s="124">
        <v>6632</v>
      </c>
      <c r="C28" s="124" t="s">
        <v>225</v>
      </c>
      <c r="D28" s="78">
        <f>D29</f>
        <v>11496.85</v>
      </c>
      <c r="E28" s="70">
        <f t="shared" ref="E28:H28" si="11">E29</f>
        <v>0</v>
      </c>
      <c r="F28" s="70">
        <f t="shared" si="11"/>
        <v>0</v>
      </c>
      <c r="G28" s="70">
        <f t="shared" si="11"/>
        <v>0</v>
      </c>
      <c r="H28" s="70">
        <f t="shared" si="11"/>
        <v>0</v>
      </c>
    </row>
    <row r="29" spans="1:8" ht="25.5" x14ac:dyDescent="0.25">
      <c r="A29" s="11"/>
      <c r="B29" s="15">
        <v>66322</v>
      </c>
      <c r="C29" s="15" t="s">
        <v>226</v>
      </c>
      <c r="D29" s="75">
        <v>11496.85</v>
      </c>
      <c r="E29" s="9"/>
      <c r="F29" s="9"/>
      <c r="G29" s="9"/>
      <c r="H29" s="9"/>
    </row>
    <row r="30" spans="1:8" x14ac:dyDescent="0.25">
      <c r="A30" s="65"/>
      <c r="B30" s="66">
        <v>67</v>
      </c>
      <c r="C30" s="66" t="s">
        <v>228</v>
      </c>
      <c r="D30" s="76">
        <f>D31</f>
        <v>1057830.55</v>
      </c>
      <c r="E30" s="64">
        <f t="shared" ref="E30:H31" si="12">E31</f>
        <v>1135744</v>
      </c>
      <c r="F30" s="64">
        <f t="shared" si="12"/>
        <v>1126453</v>
      </c>
      <c r="G30" s="64">
        <f t="shared" si="12"/>
        <v>1126453</v>
      </c>
      <c r="H30" s="64">
        <f t="shared" si="12"/>
        <v>1126453</v>
      </c>
    </row>
    <row r="31" spans="1:8" ht="51" x14ac:dyDescent="0.25">
      <c r="A31" s="121"/>
      <c r="B31" s="122">
        <v>671</v>
      </c>
      <c r="C31" s="122" t="s">
        <v>227</v>
      </c>
      <c r="D31" s="77">
        <f>D32</f>
        <v>1057830.55</v>
      </c>
      <c r="E31" s="68">
        <f t="shared" si="12"/>
        <v>1135744</v>
      </c>
      <c r="F31" s="68">
        <f t="shared" si="12"/>
        <v>1126453</v>
      </c>
      <c r="G31" s="68">
        <f t="shared" si="12"/>
        <v>1126453</v>
      </c>
      <c r="H31" s="68">
        <f t="shared" si="12"/>
        <v>1126453</v>
      </c>
    </row>
    <row r="32" spans="1:8" ht="25.5" x14ac:dyDescent="0.25">
      <c r="A32" s="123"/>
      <c r="B32" s="124">
        <v>6711</v>
      </c>
      <c r="C32" s="124" t="s">
        <v>229</v>
      </c>
      <c r="D32" s="78">
        <f>SUM(D33:D35)</f>
        <v>1057830.55</v>
      </c>
      <c r="E32" s="70">
        <f t="shared" ref="E32:H32" si="13">SUM(E33:E35)</f>
        <v>1135744</v>
      </c>
      <c r="F32" s="70">
        <f t="shared" si="13"/>
        <v>1126453</v>
      </c>
      <c r="G32" s="70">
        <f t="shared" si="13"/>
        <v>1126453</v>
      </c>
      <c r="H32" s="70">
        <f t="shared" si="13"/>
        <v>1126453</v>
      </c>
    </row>
    <row r="33" spans="1:8" ht="25.5" x14ac:dyDescent="0.25">
      <c r="A33" s="11"/>
      <c r="B33" s="15">
        <v>67111</v>
      </c>
      <c r="C33" s="15" t="s">
        <v>230</v>
      </c>
      <c r="D33" s="75">
        <v>986861.9</v>
      </c>
      <c r="E33" s="9">
        <v>986862</v>
      </c>
      <c r="F33" s="9">
        <v>986862</v>
      </c>
      <c r="G33" s="9">
        <v>986862</v>
      </c>
      <c r="H33" s="9">
        <v>986862</v>
      </c>
    </row>
    <row r="34" spans="1:8" ht="38.25" x14ac:dyDescent="0.25">
      <c r="A34" s="11"/>
      <c r="B34" s="15" t="s">
        <v>212</v>
      </c>
      <c r="C34" s="15" t="s">
        <v>232</v>
      </c>
      <c r="D34" s="75">
        <v>59901.35</v>
      </c>
      <c r="E34" s="9">
        <v>128966</v>
      </c>
      <c r="F34" s="9">
        <v>128966</v>
      </c>
      <c r="G34" s="9">
        <v>128966</v>
      </c>
      <c r="H34" s="9">
        <v>128966</v>
      </c>
    </row>
    <row r="35" spans="1:8" ht="25.5" x14ac:dyDescent="0.25">
      <c r="A35" s="11"/>
      <c r="B35" s="15" t="s">
        <v>212</v>
      </c>
      <c r="C35" s="15" t="s">
        <v>231</v>
      </c>
      <c r="D35" s="75">
        <v>11067.3</v>
      </c>
      <c r="E35" s="9">
        <v>19916</v>
      </c>
      <c r="F35" s="9">
        <v>10625</v>
      </c>
      <c r="G35" s="9">
        <v>10625</v>
      </c>
      <c r="H35" s="9">
        <v>10625</v>
      </c>
    </row>
    <row r="36" spans="1:8" s="73" customFormat="1" ht="25.5" x14ac:dyDescent="0.25">
      <c r="A36" s="14">
        <v>7</v>
      </c>
      <c r="B36" s="14"/>
      <c r="C36" s="23" t="s">
        <v>8</v>
      </c>
      <c r="D36" s="72">
        <v>0</v>
      </c>
      <c r="E36" s="120">
        <v>0</v>
      </c>
      <c r="F36" s="120">
        <v>0</v>
      </c>
      <c r="G36" s="120">
        <v>0</v>
      </c>
      <c r="H36" s="120">
        <v>0</v>
      </c>
    </row>
    <row r="39" spans="1:8" ht="15.75" x14ac:dyDescent="0.25">
      <c r="A39" s="84" t="s">
        <v>47</v>
      </c>
      <c r="B39" s="102"/>
      <c r="C39" s="102"/>
      <c r="D39" s="102"/>
      <c r="E39" s="102"/>
      <c r="F39" s="102"/>
      <c r="G39" s="102"/>
      <c r="H39" s="102"/>
    </row>
    <row r="40" spans="1:8" ht="18" x14ac:dyDescent="0.25">
      <c r="A40" s="4"/>
      <c r="B40" s="4"/>
      <c r="C40" s="4"/>
      <c r="D40" s="4"/>
      <c r="E40" s="4"/>
      <c r="F40" s="4"/>
      <c r="G40" s="5"/>
      <c r="H40" s="5"/>
    </row>
    <row r="41" spans="1:8" ht="25.5" x14ac:dyDescent="0.25">
      <c r="A41" s="19" t="s">
        <v>5</v>
      </c>
      <c r="B41" s="18" t="s">
        <v>6</v>
      </c>
      <c r="C41" s="18" t="s">
        <v>9</v>
      </c>
      <c r="D41" s="18" t="s">
        <v>32</v>
      </c>
      <c r="E41" s="19" t="s">
        <v>33</v>
      </c>
      <c r="F41" s="19" t="s">
        <v>30</v>
      </c>
      <c r="G41" s="19" t="s">
        <v>26</v>
      </c>
      <c r="H41" s="19" t="s">
        <v>31</v>
      </c>
    </row>
    <row r="42" spans="1:8" x14ac:dyDescent="0.25">
      <c r="A42" s="38"/>
      <c r="B42" s="39"/>
      <c r="C42" s="37" t="s">
        <v>1</v>
      </c>
      <c r="D42" s="74">
        <f>D43+D158</f>
        <v>1192159.77</v>
      </c>
      <c r="E42" s="71">
        <f>E43+E158</f>
        <v>1468260</v>
      </c>
      <c r="F42" s="71">
        <f>F43+F158</f>
        <v>1254877</v>
      </c>
      <c r="G42" s="71">
        <f>G43+G158</f>
        <v>1254877</v>
      </c>
      <c r="H42" s="71">
        <f>H43+H158</f>
        <v>1254877</v>
      </c>
    </row>
    <row r="43" spans="1:8" ht="15.75" customHeight="1" x14ac:dyDescent="0.25">
      <c r="A43" s="11">
        <v>3</v>
      </c>
      <c r="B43" s="11"/>
      <c r="C43" s="11" t="s">
        <v>10</v>
      </c>
      <c r="D43" s="75">
        <f>D44+D63+D142+D154</f>
        <v>1125256.03</v>
      </c>
      <c r="E43" s="8">
        <f>E44+E63+E142+E154</f>
        <v>1303476</v>
      </c>
      <c r="F43" s="8">
        <f>F44+F63+F142+F154</f>
        <v>1226077</v>
      </c>
      <c r="G43" s="8">
        <f>G44+G63+G142+G154</f>
        <v>1226077</v>
      </c>
      <c r="H43" s="8">
        <f>H44+H63+H142+H154</f>
        <v>1226077</v>
      </c>
    </row>
    <row r="44" spans="1:8" ht="15.75" customHeight="1" x14ac:dyDescent="0.25">
      <c r="A44" s="65"/>
      <c r="B44" s="66">
        <v>31</v>
      </c>
      <c r="C44" s="66" t="s">
        <v>11</v>
      </c>
      <c r="D44" s="76">
        <f>D45+D48+D56</f>
        <v>968312.34000000008</v>
      </c>
      <c r="E44" s="64">
        <f t="shared" ref="E44:F44" si="14">E45+E48+E56</f>
        <v>986569</v>
      </c>
      <c r="F44" s="64">
        <f t="shared" si="14"/>
        <v>1021271</v>
      </c>
      <c r="G44" s="64">
        <f t="shared" ref="G44" si="15">G45+G48+G56</f>
        <v>1021271</v>
      </c>
      <c r="H44" s="64">
        <f t="shared" ref="H44" si="16">H45+H48+H56</f>
        <v>1021271</v>
      </c>
    </row>
    <row r="45" spans="1:8" x14ac:dyDescent="0.25">
      <c r="A45" s="67"/>
      <c r="B45" s="67">
        <v>311</v>
      </c>
      <c r="C45" s="115" t="s">
        <v>82</v>
      </c>
      <c r="D45" s="77">
        <f>D46</f>
        <v>733927.23</v>
      </c>
      <c r="E45" s="68">
        <f t="shared" ref="E45:F46" si="17">E46</f>
        <v>771624</v>
      </c>
      <c r="F45" s="68">
        <f t="shared" si="17"/>
        <v>771625</v>
      </c>
      <c r="G45" s="68">
        <f t="shared" ref="G45:G46" si="18">G46</f>
        <v>771625</v>
      </c>
      <c r="H45" s="68">
        <f t="shared" ref="H45:H46" si="19">H46</f>
        <v>771625</v>
      </c>
    </row>
    <row r="46" spans="1:8" x14ac:dyDescent="0.25">
      <c r="A46" s="69"/>
      <c r="B46" s="69">
        <v>3111</v>
      </c>
      <c r="C46" s="113" t="s">
        <v>83</v>
      </c>
      <c r="D46" s="78">
        <f>D47</f>
        <v>733927.23</v>
      </c>
      <c r="E46" s="70">
        <f t="shared" si="17"/>
        <v>771624</v>
      </c>
      <c r="F46" s="70">
        <f t="shared" si="17"/>
        <v>771625</v>
      </c>
      <c r="G46" s="70">
        <f t="shared" si="18"/>
        <v>771625</v>
      </c>
      <c r="H46" s="70">
        <f t="shared" si="19"/>
        <v>771625</v>
      </c>
    </row>
    <row r="47" spans="1:8" x14ac:dyDescent="0.25">
      <c r="A47" s="12"/>
      <c r="B47" s="12">
        <v>31111</v>
      </c>
      <c r="C47" s="112" t="s">
        <v>135</v>
      </c>
      <c r="D47" s="75">
        <v>733927.23</v>
      </c>
      <c r="E47" s="8">
        <v>771624</v>
      </c>
      <c r="F47" s="8">
        <v>771625</v>
      </c>
      <c r="G47" s="8">
        <v>771625</v>
      </c>
      <c r="H47" s="8">
        <v>771625</v>
      </c>
    </row>
    <row r="48" spans="1:8" x14ac:dyDescent="0.25">
      <c r="A48" s="67"/>
      <c r="B48" s="67">
        <v>312</v>
      </c>
      <c r="C48" s="115" t="s">
        <v>84</v>
      </c>
      <c r="D48" s="77">
        <f>D49</f>
        <v>63327.530000000006</v>
      </c>
      <c r="E48" s="68">
        <f t="shared" ref="E48:F48" si="20">E49</f>
        <v>29133</v>
      </c>
      <c r="F48" s="68">
        <f t="shared" si="20"/>
        <v>63833</v>
      </c>
      <c r="G48" s="68">
        <f t="shared" ref="G48" si="21">G49</f>
        <v>63833</v>
      </c>
      <c r="H48" s="68">
        <f t="shared" ref="H48" si="22">H49</f>
        <v>63833</v>
      </c>
    </row>
    <row r="49" spans="1:8" x14ac:dyDescent="0.25">
      <c r="A49" s="69"/>
      <c r="B49" s="69">
        <v>3121</v>
      </c>
      <c r="C49" s="113" t="s">
        <v>84</v>
      </c>
      <c r="D49" s="78">
        <f>SUM(D50:D55)</f>
        <v>63327.530000000006</v>
      </c>
      <c r="E49" s="70">
        <f t="shared" ref="E49:F49" si="23">SUM(E50:E55)</f>
        <v>29133</v>
      </c>
      <c r="F49" s="70">
        <f t="shared" si="23"/>
        <v>63833</v>
      </c>
      <c r="G49" s="70">
        <f t="shared" ref="G49" si="24">SUM(G50:G55)</f>
        <v>63833</v>
      </c>
      <c r="H49" s="70">
        <f t="shared" ref="H49" si="25">SUM(H50:H55)</f>
        <v>63833</v>
      </c>
    </row>
    <row r="50" spans="1:8" x14ac:dyDescent="0.25">
      <c r="A50" s="12"/>
      <c r="B50" s="12">
        <v>31212</v>
      </c>
      <c r="C50" s="112" t="s">
        <v>136</v>
      </c>
      <c r="D50" s="75">
        <v>11148.72</v>
      </c>
      <c r="E50" s="8"/>
      <c r="F50" s="8">
        <v>5200</v>
      </c>
      <c r="G50" s="8">
        <v>5200</v>
      </c>
      <c r="H50" s="8">
        <v>5200</v>
      </c>
    </row>
    <row r="51" spans="1:8" x14ac:dyDescent="0.25">
      <c r="A51" s="12"/>
      <c r="B51" s="12">
        <v>31213</v>
      </c>
      <c r="C51" s="112" t="s">
        <v>137</v>
      </c>
      <c r="D51" s="75">
        <v>3502.55</v>
      </c>
      <c r="E51" s="8">
        <v>4513</v>
      </c>
      <c r="F51" s="8">
        <v>4513</v>
      </c>
      <c r="G51" s="8">
        <v>4513</v>
      </c>
      <c r="H51" s="8">
        <v>4513</v>
      </c>
    </row>
    <row r="52" spans="1:8" x14ac:dyDescent="0.25">
      <c r="A52" s="12"/>
      <c r="B52" s="12">
        <v>31214</v>
      </c>
      <c r="C52" s="112" t="s">
        <v>138</v>
      </c>
      <c r="D52" s="75">
        <v>34606</v>
      </c>
      <c r="E52" s="8"/>
      <c r="F52" s="8">
        <v>20000</v>
      </c>
      <c r="G52" s="8">
        <v>20000</v>
      </c>
      <c r="H52" s="8">
        <v>20000</v>
      </c>
    </row>
    <row r="53" spans="1:8" ht="25.5" x14ac:dyDescent="0.25">
      <c r="A53" s="12"/>
      <c r="B53" s="12">
        <v>31215</v>
      </c>
      <c r="C53" s="112" t="s">
        <v>139</v>
      </c>
      <c r="D53" s="75">
        <v>2895.68</v>
      </c>
      <c r="E53" s="8">
        <v>2920</v>
      </c>
      <c r="F53" s="8">
        <v>2920</v>
      </c>
      <c r="G53" s="8">
        <v>2920</v>
      </c>
      <c r="H53" s="8">
        <v>2920</v>
      </c>
    </row>
    <row r="54" spans="1:8" x14ac:dyDescent="0.25">
      <c r="A54" s="12"/>
      <c r="B54" s="12">
        <v>31216</v>
      </c>
      <c r="C54" s="112" t="s">
        <v>140</v>
      </c>
      <c r="D54" s="75">
        <v>9556.0400000000009</v>
      </c>
      <c r="E54" s="8">
        <v>9954</v>
      </c>
      <c r="F54" s="8">
        <v>15600</v>
      </c>
      <c r="G54" s="8">
        <v>15600</v>
      </c>
      <c r="H54" s="8">
        <v>15600</v>
      </c>
    </row>
    <row r="55" spans="1:8" x14ac:dyDescent="0.25">
      <c r="A55" s="12"/>
      <c r="B55" s="12">
        <v>31219</v>
      </c>
      <c r="C55" s="112" t="s">
        <v>141</v>
      </c>
      <c r="D55" s="75">
        <v>1618.54</v>
      </c>
      <c r="E55" s="8">
        <v>11746</v>
      </c>
      <c r="F55" s="8">
        <v>15600</v>
      </c>
      <c r="G55" s="8">
        <v>15600</v>
      </c>
      <c r="H55" s="8">
        <v>15600</v>
      </c>
    </row>
    <row r="56" spans="1:8" x14ac:dyDescent="0.25">
      <c r="A56" s="67"/>
      <c r="B56" s="67">
        <v>313</v>
      </c>
      <c r="C56" s="115" t="s">
        <v>85</v>
      </c>
      <c r="D56" s="77">
        <f>D57+D59+D61</f>
        <v>171057.58000000002</v>
      </c>
      <c r="E56" s="68">
        <f t="shared" ref="E56:F56" si="26">E57+E59+E61</f>
        <v>185812</v>
      </c>
      <c r="F56" s="68">
        <f t="shared" si="26"/>
        <v>185813</v>
      </c>
      <c r="G56" s="68">
        <f t="shared" ref="G56" si="27">G57+G59+G61</f>
        <v>185813</v>
      </c>
      <c r="H56" s="68">
        <f t="shared" ref="H56" si="28">H57+H59+H61</f>
        <v>185813</v>
      </c>
    </row>
    <row r="57" spans="1:8" ht="25.5" x14ac:dyDescent="0.25">
      <c r="A57" s="69"/>
      <c r="B57" s="69">
        <v>3131</v>
      </c>
      <c r="C57" s="113" t="s">
        <v>86</v>
      </c>
      <c r="D57" s="78">
        <f>D58</f>
        <v>54395.67</v>
      </c>
      <c r="E57" s="70">
        <f t="shared" ref="E57:F57" si="29">E58</f>
        <v>59726</v>
      </c>
      <c r="F57" s="70">
        <f t="shared" si="29"/>
        <v>59726</v>
      </c>
      <c r="G57" s="70">
        <f t="shared" ref="G57" si="30">G58</f>
        <v>59726</v>
      </c>
      <c r="H57" s="70">
        <f t="shared" ref="H57" si="31">H58</f>
        <v>59726</v>
      </c>
    </row>
    <row r="58" spans="1:8" ht="25.5" x14ac:dyDescent="0.25">
      <c r="A58" s="12"/>
      <c r="B58" s="12">
        <v>31311</v>
      </c>
      <c r="C58" s="112" t="s">
        <v>86</v>
      </c>
      <c r="D58" s="75">
        <v>54395.67</v>
      </c>
      <c r="E58" s="8">
        <v>59726</v>
      </c>
      <c r="F58" s="8">
        <v>59726</v>
      </c>
      <c r="G58" s="8">
        <v>59726</v>
      </c>
      <c r="H58" s="8">
        <v>59726</v>
      </c>
    </row>
    <row r="59" spans="1:8" ht="25.5" x14ac:dyDescent="0.25">
      <c r="A59" s="69"/>
      <c r="B59" s="69">
        <v>3132</v>
      </c>
      <c r="C59" s="113" t="s">
        <v>87</v>
      </c>
      <c r="D59" s="78">
        <f>D60</f>
        <v>116661.91</v>
      </c>
      <c r="E59" s="70">
        <f t="shared" ref="E59:F59" si="32">E60</f>
        <v>126086</v>
      </c>
      <c r="F59" s="70">
        <f t="shared" si="32"/>
        <v>126087</v>
      </c>
      <c r="G59" s="70">
        <f t="shared" ref="G59" si="33">G60</f>
        <v>126087</v>
      </c>
      <c r="H59" s="70">
        <f t="shared" ref="H59" si="34">H60</f>
        <v>126087</v>
      </c>
    </row>
    <row r="60" spans="1:8" ht="25.5" x14ac:dyDescent="0.25">
      <c r="A60" s="12"/>
      <c r="B60" s="12">
        <v>31321</v>
      </c>
      <c r="C60" s="112" t="s">
        <v>87</v>
      </c>
      <c r="D60" s="75">
        <v>116661.91</v>
      </c>
      <c r="E60" s="8">
        <v>126086</v>
      </c>
      <c r="F60" s="8">
        <v>126087</v>
      </c>
      <c r="G60" s="8">
        <v>126087</v>
      </c>
      <c r="H60" s="8">
        <v>126087</v>
      </c>
    </row>
    <row r="61" spans="1:8" x14ac:dyDescent="0.25">
      <c r="A61" s="69"/>
      <c r="B61" s="69">
        <v>3133</v>
      </c>
      <c r="C61" s="113" t="s">
        <v>142</v>
      </c>
      <c r="D61" s="78">
        <f>D62</f>
        <v>0</v>
      </c>
      <c r="E61" s="70">
        <f t="shared" ref="E61:F61" si="35">E62</f>
        <v>0</v>
      </c>
      <c r="F61" s="70">
        <f t="shared" si="35"/>
        <v>0</v>
      </c>
      <c r="G61" s="70">
        <f t="shared" ref="G61" si="36">G62</f>
        <v>0</v>
      </c>
      <c r="H61" s="70">
        <f t="shared" ref="H61" si="37">H62</f>
        <v>0</v>
      </c>
    </row>
    <row r="62" spans="1:8" x14ac:dyDescent="0.25">
      <c r="A62" s="12"/>
      <c r="B62" s="12">
        <v>31331</v>
      </c>
      <c r="C62" s="112" t="s">
        <v>142</v>
      </c>
      <c r="D62" s="75"/>
      <c r="E62" s="8"/>
      <c r="F62" s="8"/>
      <c r="G62" s="8"/>
      <c r="H62" s="8"/>
    </row>
    <row r="63" spans="1:8" x14ac:dyDescent="0.25">
      <c r="A63" s="63"/>
      <c r="B63" s="63">
        <v>32</v>
      </c>
      <c r="C63" s="116" t="s">
        <v>21</v>
      </c>
      <c r="D63" s="76">
        <f>D64+D75+D101+D132</f>
        <v>139361.67000000001</v>
      </c>
      <c r="E63" s="64">
        <f>E64+E75+E101+E132</f>
        <v>294544</v>
      </c>
      <c r="F63" s="64">
        <f>F64+F75+F101+F132</f>
        <v>191298</v>
      </c>
      <c r="G63" s="64">
        <f>G64+G75+G101+G132</f>
        <v>191298</v>
      </c>
      <c r="H63" s="64">
        <f>H64+H75+H101+H132</f>
        <v>191298</v>
      </c>
    </row>
    <row r="64" spans="1:8" ht="25.5" x14ac:dyDescent="0.25">
      <c r="A64" s="67"/>
      <c r="B64" s="67">
        <v>321</v>
      </c>
      <c r="C64" s="115" t="s">
        <v>88</v>
      </c>
      <c r="D64" s="77">
        <f>D65+D69+D72</f>
        <v>24244.219999999998</v>
      </c>
      <c r="E64" s="68">
        <f t="shared" ref="E64:F64" si="38">E65+E69+E72</f>
        <v>37750</v>
      </c>
      <c r="F64" s="68">
        <f t="shared" si="38"/>
        <v>37087</v>
      </c>
      <c r="G64" s="68">
        <f t="shared" ref="G64" si="39">G65+G69+G72</f>
        <v>37087</v>
      </c>
      <c r="H64" s="68">
        <f t="shared" ref="H64" si="40">H65+H69+H72</f>
        <v>37087</v>
      </c>
    </row>
    <row r="65" spans="1:8" x14ac:dyDescent="0.25">
      <c r="A65" s="69"/>
      <c r="B65" s="69">
        <v>3211</v>
      </c>
      <c r="C65" s="113" t="s">
        <v>89</v>
      </c>
      <c r="D65" s="78">
        <f>SUM(D66:D68)</f>
        <v>424.71</v>
      </c>
      <c r="E65" s="70">
        <f t="shared" ref="E65:F65" si="41">SUM(E66:E68)</f>
        <v>1224</v>
      </c>
      <c r="F65" s="70">
        <f t="shared" si="41"/>
        <v>1224</v>
      </c>
      <c r="G65" s="70">
        <f t="shared" ref="G65" si="42">SUM(G66:G68)</f>
        <v>1224</v>
      </c>
      <c r="H65" s="70">
        <f t="shared" ref="H65" si="43">SUM(H66:H68)</f>
        <v>1224</v>
      </c>
    </row>
    <row r="66" spans="1:8" ht="25.5" x14ac:dyDescent="0.25">
      <c r="A66" s="12"/>
      <c r="B66" s="12">
        <v>32111</v>
      </c>
      <c r="C66" s="112" t="s">
        <v>143</v>
      </c>
      <c r="D66" s="75">
        <v>424.71</v>
      </c>
      <c r="E66" s="8">
        <v>1091</v>
      </c>
      <c r="F66" s="8">
        <v>1091</v>
      </c>
      <c r="G66" s="8">
        <v>1091</v>
      </c>
      <c r="H66" s="8">
        <v>1091</v>
      </c>
    </row>
    <row r="67" spans="1:8" ht="25.5" x14ac:dyDescent="0.25">
      <c r="A67" s="12"/>
      <c r="B67" s="12">
        <v>32113</v>
      </c>
      <c r="C67" s="112" t="s">
        <v>144</v>
      </c>
      <c r="D67" s="75"/>
      <c r="E67" s="8"/>
      <c r="F67" s="8"/>
      <c r="G67" s="8"/>
      <c r="H67" s="8"/>
    </row>
    <row r="68" spans="1:8" ht="25.5" x14ac:dyDescent="0.25">
      <c r="A68" s="12"/>
      <c r="B68" s="12">
        <v>32115</v>
      </c>
      <c r="C68" s="112" t="s">
        <v>145</v>
      </c>
      <c r="D68" s="75"/>
      <c r="E68" s="8">
        <v>133</v>
      </c>
      <c r="F68" s="8">
        <v>133</v>
      </c>
      <c r="G68" s="8">
        <v>133</v>
      </c>
      <c r="H68" s="8">
        <v>133</v>
      </c>
    </row>
    <row r="69" spans="1:8" ht="25.5" x14ac:dyDescent="0.25">
      <c r="A69" s="69"/>
      <c r="B69" s="69">
        <v>3212</v>
      </c>
      <c r="C69" s="113" t="s">
        <v>146</v>
      </c>
      <c r="D69" s="78">
        <f>SUM(D70:D71)</f>
        <v>21483.23</v>
      </c>
      <c r="E69" s="70">
        <f t="shared" ref="E69:F69" si="44">SUM(E70:E71)</f>
        <v>33207</v>
      </c>
      <c r="F69" s="70">
        <f t="shared" si="44"/>
        <v>33207</v>
      </c>
      <c r="G69" s="70">
        <f t="shared" ref="G69" si="45">SUM(G70:G71)</f>
        <v>33207</v>
      </c>
      <c r="H69" s="70">
        <f t="shared" ref="H69" si="46">SUM(H70:H71)</f>
        <v>33207</v>
      </c>
    </row>
    <row r="70" spans="1:8" ht="25.5" x14ac:dyDescent="0.25">
      <c r="A70" s="12"/>
      <c r="B70" s="12">
        <v>32121</v>
      </c>
      <c r="C70" s="112" t="s">
        <v>147</v>
      </c>
      <c r="D70" s="75">
        <v>21483.23</v>
      </c>
      <c r="E70" s="8">
        <v>31853</v>
      </c>
      <c r="F70" s="8">
        <v>31853</v>
      </c>
      <c r="G70" s="8">
        <v>31853</v>
      </c>
      <c r="H70" s="8">
        <v>31853</v>
      </c>
    </row>
    <row r="71" spans="1:8" x14ac:dyDescent="0.25">
      <c r="A71" s="12"/>
      <c r="B71" s="12">
        <v>32122</v>
      </c>
      <c r="C71" s="112" t="s">
        <v>148</v>
      </c>
      <c r="D71" s="75"/>
      <c r="E71" s="8">
        <v>1354</v>
      </c>
      <c r="F71" s="8">
        <v>1354</v>
      </c>
      <c r="G71" s="8">
        <v>1354</v>
      </c>
      <c r="H71" s="8">
        <v>1354</v>
      </c>
    </row>
    <row r="72" spans="1:8" ht="25.5" x14ac:dyDescent="0.25">
      <c r="A72" s="69"/>
      <c r="B72" s="69">
        <v>3213</v>
      </c>
      <c r="C72" s="113" t="s">
        <v>90</v>
      </c>
      <c r="D72" s="78">
        <f>SUM(D73:D74)</f>
        <v>2336.2800000000002</v>
      </c>
      <c r="E72" s="70">
        <f t="shared" ref="E72:F72" si="47">SUM(E73:E74)</f>
        <v>3319</v>
      </c>
      <c r="F72" s="70">
        <f t="shared" si="47"/>
        <v>2656</v>
      </c>
      <c r="G72" s="70">
        <f t="shared" ref="G72" si="48">SUM(G73:G74)</f>
        <v>2656</v>
      </c>
      <c r="H72" s="70">
        <f t="shared" ref="H72" si="49">SUM(H73:H74)</f>
        <v>2656</v>
      </c>
    </row>
    <row r="73" spans="1:8" ht="25.5" x14ac:dyDescent="0.25">
      <c r="A73" s="12"/>
      <c r="B73" s="12">
        <v>32131</v>
      </c>
      <c r="C73" s="112" t="s">
        <v>149</v>
      </c>
      <c r="D73" s="75">
        <v>477.8</v>
      </c>
      <c r="E73" s="8">
        <v>1328</v>
      </c>
      <c r="F73" s="8">
        <v>1328</v>
      </c>
      <c r="G73" s="8">
        <v>1328</v>
      </c>
      <c r="H73" s="8">
        <v>1328</v>
      </c>
    </row>
    <row r="74" spans="1:8" x14ac:dyDescent="0.25">
      <c r="A74" s="12"/>
      <c r="B74" s="12">
        <v>32132</v>
      </c>
      <c r="C74" s="112" t="s">
        <v>150</v>
      </c>
      <c r="D74" s="75">
        <v>1858.48</v>
      </c>
      <c r="E74" s="8">
        <v>1991</v>
      </c>
      <c r="F74" s="8">
        <v>1328</v>
      </c>
      <c r="G74" s="8">
        <v>1328</v>
      </c>
      <c r="H74" s="8">
        <v>1328</v>
      </c>
    </row>
    <row r="75" spans="1:8" ht="25.5" x14ac:dyDescent="0.25">
      <c r="A75" s="67"/>
      <c r="B75" s="67">
        <v>322</v>
      </c>
      <c r="C75" s="115" t="s">
        <v>91</v>
      </c>
      <c r="D75" s="77">
        <f>D76+D81+D87+D91+D96+D99</f>
        <v>66377.790000000008</v>
      </c>
      <c r="E75" s="68">
        <f t="shared" ref="E75:F75" si="50">E76+E81+E87+E91+E96+E99</f>
        <v>196456</v>
      </c>
      <c r="F75" s="68">
        <f t="shared" si="50"/>
        <v>93666</v>
      </c>
      <c r="G75" s="68">
        <f t="shared" ref="G75" si="51">G76+G81+G87+G91+G96+G99</f>
        <v>93666</v>
      </c>
      <c r="H75" s="68">
        <f t="shared" ref="H75" si="52">H76+H81+H87+H91+H96+H99</f>
        <v>93666</v>
      </c>
    </row>
    <row r="76" spans="1:8" ht="25.5" x14ac:dyDescent="0.25">
      <c r="A76" s="69"/>
      <c r="B76" s="69">
        <v>3221</v>
      </c>
      <c r="C76" s="113" t="s">
        <v>92</v>
      </c>
      <c r="D76" s="78">
        <f>SUM(D77:D80)</f>
        <v>1888.11</v>
      </c>
      <c r="E76" s="70">
        <f t="shared" ref="E76:F76" si="53">SUM(E77:E80)</f>
        <v>4578</v>
      </c>
      <c r="F76" s="70">
        <f t="shared" si="53"/>
        <v>4578</v>
      </c>
      <c r="G76" s="70">
        <f t="shared" ref="G76" si="54">SUM(G77:G80)</f>
        <v>4578</v>
      </c>
      <c r="H76" s="70">
        <f t="shared" ref="H76" si="55">SUM(H77:H80)</f>
        <v>4578</v>
      </c>
    </row>
    <row r="77" spans="1:8" x14ac:dyDescent="0.25">
      <c r="A77" s="12"/>
      <c r="B77" s="12">
        <v>32211</v>
      </c>
      <c r="C77" s="112" t="s">
        <v>151</v>
      </c>
      <c r="D77" s="75">
        <v>1227.58</v>
      </c>
      <c r="E77" s="8">
        <v>1990</v>
      </c>
      <c r="F77" s="8">
        <v>1990</v>
      </c>
      <c r="G77" s="8">
        <v>1990</v>
      </c>
      <c r="H77" s="8">
        <v>1990</v>
      </c>
    </row>
    <row r="78" spans="1:8" x14ac:dyDescent="0.25">
      <c r="A78" s="12"/>
      <c r="B78" s="12">
        <v>32212</v>
      </c>
      <c r="C78" s="112" t="s">
        <v>152</v>
      </c>
      <c r="D78" s="75"/>
      <c r="E78" s="8">
        <v>597</v>
      </c>
      <c r="F78" s="8">
        <v>597</v>
      </c>
      <c r="G78" s="8">
        <v>597</v>
      </c>
      <c r="H78" s="8">
        <v>597</v>
      </c>
    </row>
    <row r="79" spans="1:8" ht="25.5" x14ac:dyDescent="0.25">
      <c r="A79" s="12"/>
      <c r="B79" s="12">
        <v>32214</v>
      </c>
      <c r="C79" s="112" t="s">
        <v>153</v>
      </c>
      <c r="D79" s="75">
        <v>660.53</v>
      </c>
      <c r="E79" s="8">
        <v>1991</v>
      </c>
      <c r="F79" s="8">
        <v>1991</v>
      </c>
      <c r="G79" s="8">
        <v>1991</v>
      </c>
      <c r="H79" s="8">
        <v>1991</v>
      </c>
    </row>
    <row r="80" spans="1:8" ht="25.5" x14ac:dyDescent="0.25">
      <c r="A80" s="12"/>
      <c r="B80" s="12">
        <v>32219</v>
      </c>
      <c r="C80" s="112" t="s">
        <v>154</v>
      </c>
      <c r="D80" s="75"/>
      <c r="E80" s="8"/>
      <c r="F80" s="8"/>
      <c r="G80" s="8"/>
      <c r="H80" s="8"/>
    </row>
    <row r="81" spans="1:8" x14ac:dyDescent="0.25">
      <c r="A81" s="69"/>
      <c r="B81" s="69">
        <v>3222</v>
      </c>
      <c r="C81" s="113" t="s">
        <v>93</v>
      </c>
      <c r="D81" s="78">
        <f>SUM(D82:D86)</f>
        <v>29830.75</v>
      </c>
      <c r="E81" s="70">
        <f t="shared" ref="E81:F81" si="56">SUM(E82:E86)</f>
        <v>35835</v>
      </c>
      <c r="F81" s="70">
        <f t="shared" si="56"/>
        <v>35835</v>
      </c>
      <c r="G81" s="70">
        <f t="shared" ref="G81" si="57">SUM(G82:G86)</f>
        <v>35835</v>
      </c>
      <c r="H81" s="70">
        <f t="shared" ref="H81" si="58">SUM(H82:H86)</f>
        <v>35835</v>
      </c>
    </row>
    <row r="82" spans="1:8" x14ac:dyDescent="0.25">
      <c r="A82" s="12"/>
      <c r="B82" s="12">
        <v>32220</v>
      </c>
      <c r="C82" s="112" t="s">
        <v>155</v>
      </c>
      <c r="D82" s="75">
        <v>39.07</v>
      </c>
      <c r="E82" s="8">
        <v>2654</v>
      </c>
      <c r="F82" s="8">
        <v>2654</v>
      </c>
      <c r="G82" s="8">
        <v>2654</v>
      </c>
      <c r="H82" s="8">
        <v>2654</v>
      </c>
    </row>
    <row r="83" spans="1:8" ht="25.5" x14ac:dyDescent="0.25">
      <c r="A83" s="12"/>
      <c r="B83" s="12">
        <v>32221</v>
      </c>
      <c r="C83" s="112" t="s">
        <v>156</v>
      </c>
      <c r="D83" s="75">
        <v>9244.52</v>
      </c>
      <c r="E83" s="8">
        <v>9291</v>
      </c>
      <c r="F83" s="8">
        <v>9291</v>
      </c>
      <c r="G83" s="8">
        <v>9291</v>
      </c>
      <c r="H83" s="8">
        <v>9291</v>
      </c>
    </row>
    <row r="84" spans="1:8" ht="38.25" x14ac:dyDescent="0.25">
      <c r="A84" s="12"/>
      <c r="B84" s="12">
        <v>32222</v>
      </c>
      <c r="C84" s="112" t="s">
        <v>157</v>
      </c>
      <c r="D84" s="75">
        <v>3693.28</v>
      </c>
      <c r="E84" s="8">
        <v>3982</v>
      </c>
      <c r="F84" s="8">
        <v>3982</v>
      </c>
      <c r="G84" s="8">
        <v>3982</v>
      </c>
      <c r="H84" s="8">
        <v>3982</v>
      </c>
    </row>
    <row r="85" spans="1:8" x14ac:dyDescent="0.25">
      <c r="A85" s="12"/>
      <c r="B85" s="12">
        <v>32225</v>
      </c>
      <c r="C85" s="112" t="s">
        <v>158</v>
      </c>
      <c r="D85" s="75">
        <v>16853.88</v>
      </c>
      <c r="E85" s="8">
        <v>19908</v>
      </c>
      <c r="F85" s="8">
        <v>19908</v>
      </c>
      <c r="G85" s="8">
        <v>19908</v>
      </c>
      <c r="H85" s="8">
        <v>19908</v>
      </c>
    </row>
    <row r="86" spans="1:8" x14ac:dyDescent="0.25">
      <c r="A86" s="12"/>
      <c r="B86" s="12">
        <v>32229</v>
      </c>
      <c r="C86" s="112" t="s">
        <v>159</v>
      </c>
      <c r="D86" s="75"/>
      <c r="E86" s="8"/>
      <c r="F86" s="8"/>
      <c r="G86" s="8"/>
      <c r="H86" s="8"/>
    </row>
    <row r="87" spans="1:8" x14ac:dyDescent="0.25">
      <c r="A87" s="69"/>
      <c r="B87" s="69">
        <v>3223</v>
      </c>
      <c r="C87" s="113" t="s">
        <v>94</v>
      </c>
      <c r="D87" s="78">
        <f>SUM(D88:D90)</f>
        <v>26461.46</v>
      </c>
      <c r="E87" s="70">
        <f t="shared" ref="E87:F87" si="59">SUM(E88:E90)</f>
        <v>31588</v>
      </c>
      <c r="F87" s="70">
        <f t="shared" si="59"/>
        <v>31588</v>
      </c>
      <c r="G87" s="70">
        <f t="shared" ref="G87" si="60">SUM(G88:G90)</f>
        <v>31588</v>
      </c>
      <c r="H87" s="70">
        <f t="shared" ref="H87" si="61">SUM(H88:H90)</f>
        <v>31588</v>
      </c>
    </row>
    <row r="88" spans="1:8" x14ac:dyDescent="0.25">
      <c r="A88" s="12"/>
      <c r="B88" s="12">
        <v>32231</v>
      </c>
      <c r="C88" s="112" t="s">
        <v>160</v>
      </c>
      <c r="D88" s="75">
        <v>3540.84</v>
      </c>
      <c r="E88" s="8">
        <v>5043</v>
      </c>
      <c r="F88" s="8">
        <v>5043</v>
      </c>
      <c r="G88" s="8">
        <v>5043</v>
      </c>
      <c r="H88" s="8">
        <v>5043</v>
      </c>
    </row>
    <row r="89" spans="1:8" x14ac:dyDescent="0.25">
      <c r="A89" s="12"/>
      <c r="B89" s="12">
        <v>32233</v>
      </c>
      <c r="C89" s="112" t="s">
        <v>161</v>
      </c>
      <c r="D89" s="75">
        <v>8096.97</v>
      </c>
      <c r="E89" s="8">
        <v>9291</v>
      </c>
      <c r="F89" s="8">
        <v>9291</v>
      </c>
      <c r="G89" s="8">
        <v>9291</v>
      </c>
      <c r="H89" s="8">
        <v>9291</v>
      </c>
    </row>
    <row r="90" spans="1:8" x14ac:dyDescent="0.25">
      <c r="A90" s="12"/>
      <c r="B90" s="12">
        <v>32234</v>
      </c>
      <c r="C90" s="112" t="s">
        <v>162</v>
      </c>
      <c r="D90" s="75">
        <v>14823.65</v>
      </c>
      <c r="E90" s="8">
        <v>17254</v>
      </c>
      <c r="F90" s="8">
        <v>17254</v>
      </c>
      <c r="G90" s="8">
        <v>17254</v>
      </c>
      <c r="H90" s="8">
        <v>17254</v>
      </c>
    </row>
    <row r="91" spans="1:8" ht="25.5" x14ac:dyDescent="0.25">
      <c r="A91" s="69"/>
      <c r="B91" s="69">
        <v>3224</v>
      </c>
      <c r="C91" s="113" t="s">
        <v>95</v>
      </c>
      <c r="D91" s="78">
        <f>SUM(D92:D95)</f>
        <v>1727.3400000000001</v>
      </c>
      <c r="E91" s="70">
        <f t="shared" ref="E91:F91" si="62">SUM(E92:E95)</f>
        <v>11480</v>
      </c>
      <c r="F91" s="70">
        <f t="shared" si="62"/>
        <v>11480</v>
      </c>
      <c r="G91" s="70">
        <f t="shared" ref="G91" si="63">SUM(G92:G95)</f>
        <v>11480</v>
      </c>
      <c r="H91" s="70">
        <f t="shared" ref="H91" si="64">SUM(H92:H95)</f>
        <v>11480</v>
      </c>
    </row>
    <row r="92" spans="1:8" ht="38.25" x14ac:dyDescent="0.25">
      <c r="A92" s="12"/>
      <c r="B92" s="12">
        <v>32241</v>
      </c>
      <c r="C92" s="112" t="s">
        <v>163</v>
      </c>
      <c r="D92" s="75"/>
      <c r="E92" s="8">
        <v>6636</v>
      </c>
      <c r="F92" s="8">
        <v>6636</v>
      </c>
      <c r="G92" s="8">
        <v>6636</v>
      </c>
      <c r="H92" s="8">
        <v>6636</v>
      </c>
    </row>
    <row r="93" spans="1:8" ht="38.25" x14ac:dyDescent="0.25">
      <c r="A93" s="12"/>
      <c r="B93" s="12">
        <v>32242</v>
      </c>
      <c r="C93" s="112" t="s">
        <v>164</v>
      </c>
      <c r="D93" s="75">
        <v>519.42999999999995</v>
      </c>
      <c r="E93" s="8">
        <v>1327</v>
      </c>
      <c r="F93" s="8">
        <v>1327</v>
      </c>
      <c r="G93" s="8">
        <v>1327</v>
      </c>
      <c r="H93" s="8">
        <v>1327</v>
      </c>
    </row>
    <row r="94" spans="1:8" ht="38.25" x14ac:dyDescent="0.25">
      <c r="A94" s="12"/>
      <c r="B94" s="12">
        <v>32243</v>
      </c>
      <c r="C94" s="112" t="s">
        <v>165</v>
      </c>
      <c r="D94" s="75">
        <v>1207.9100000000001</v>
      </c>
      <c r="E94" s="8">
        <v>3318</v>
      </c>
      <c r="F94" s="8">
        <v>3318</v>
      </c>
      <c r="G94" s="8">
        <v>3318</v>
      </c>
      <c r="H94" s="8">
        <v>3318</v>
      </c>
    </row>
    <row r="95" spans="1:8" ht="38.25" x14ac:dyDescent="0.25">
      <c r="A95" s="12"/>
      <c r="B95" s="12">
        <v>32244</v>
      </c>
      <c r="C95" s="112" t="s">
        <v>166</v>
      </c>
      <c r="D95" s="75"/>
      <c r="E95" s="8">
        <v>199</v>
      </c>
      <c r="F95" s="8">
        <v>199</v>
      </c>
      <c r="G95" s="8">
        <v>199</v>
      </c>
      <c r="H95" s="8">
        <v>199</v>
      </c>
    </row>
    <row r="96" spans="1:8" x14ac:dyDescent="0.25">
      <c r="A96" s="69"/>
      <c r="B96" s="69">
        <v>3225</v>
      </c>
      <c r="C96" s="113" t="s">
        <v>96</v>
      </c>
      <c r="D96" s="78">
        <f>SUM(D97:D98)</f>
        <v>2097.8000000000002</v>
      </c>
      <c r="E96" s="70">
        <f t="shared" ref="E96:F96" si="65">SUM(E97:E98)</f>
        <v>3185</v>
      </c>
      <c r="F96" s="70">
        <f t="shared" si="65"/>
        <v>3185</v>
      </c>
      <c r="G96" s="70">
        <f t="shared" ref="G96" si="66">SUM(G97:G98)</f>
        <v>3185</v>
      </c>
      <c r="H96" s="70">
        <f t="shared" ref="H96" si="67">SUM(H97:H98)</f>
        <v>3185</v>
      </c>
    </row>
    <row r="97" spans="1:8" x14ac:dyDescent="0.25">
      <c r="A97" s="12"/>
      <c r="B97" s="12">
        <v>32251</v>
      </c>
      <c r="C97" s="112" t="s">
        <v>96</v>
      </c>
      <c r="D97" s="75">
        <v>143.38</v>
      </c>
      <c r="E97" s="8">
        <v>531</v>
      </c>
      <c r="F97" s="8">
        <v>531</v>
      </c>
      <c r="G97" s="8">
        <v>531</v>
      </c>
      <c r="H97" s="8">
        <v>531</v>
      </c>
    </row>
    <row r="98" spans="1:8" x14ac:dyDescent="0.25">
      <c r="A98" s="12"/>
      <c r="B98" s="12">
        <v>32252</v>
      </c>
      <c r="C98" s="112" t="s">
        <v>167</v>
      </c>
      <c r="D98" s="75">
        <v>1954.42</v>
      </c>
      <c r="E98" s="8">
        <v>2654</v>
      </c>
      <c r="F98" s="8">
        <v>2654</v>
      </c>
      <c r="G98" s="8">
        <v>2654</v>
      </c>
      <c r="H98" s="8">
        <v>2654</v>
      </c>
    </row>
    <row r="99" spans="1:8" ht="25.5" x14ac:dyDescent="0.25">
      <c r="A99" s="69"/>
      <c r="B99" s="69">
        <v>3227</v>
      </c>
      <c r="C99" s="113" t="s">
        <v>97</v>
      </c>
      <c r="D99" s="78">
        <f>D100</f>
        <v>4372.33</v>
      </c>
      <c r="E99" s="70">
        <f t="shared" ref="E99:F99" si="68">E100</f>
        <v>109790</v>
      </c>
      <c r="F99" s="70">
        <f t="shared" si="68"/>
        <v>7000</v>
      </c>
      <c r="G99" s="70">
        <f t="shared" ref="G99" si="69">G100</f>
        <v>7000</v>
      </c>
      <c r="H99" s="70">
        <f t="shared" ref="H99" si="70">H100</f>
        <v>7000</v>
      </c>
    </row>
    <row r="100" spans="1:8" ht="25.5" x14ac:dyDescent="0.25">
      <c r="A100" s="12"/>
      <c r="B100" s="12">
        <v>32271</v>
      </c>
      <c r="C100" s="112" t="s">
        <v>97</v>
      </c>
      <c r="D100" s="75">
        <v>4372.33</v>
      </c>
      <c r="E100" s="8">
        <v>109790</v>
      </c>
      <c r="F100" s="8">
        <v>7000</v>
      </c>
      <c r="G100" s="8">
        <v>7000</v>
      </c>
      <c r="H100" s="8">
        <v>7000</v>
      </c>
    </row>
    <row r="101" spans="1:8" x14ac:dyDescent="0.25">
      <c r="A101" s="67"/>
      <c r="B101" s="67">
        <v>323</v>
      </c>
      <c r="C101" s="115" t="s">
        <v>98</v>
      </c>
      <c r="D101" s="77">
        <f>D102+D107+D112+D114+D118+D120+D122+D124+D128</f>
        <v>40860.18</v>
      </c>
      <c r="E101" s="68">
        <f>E102+E107+E112+E114+E118+E120+E122+E124+E128</f>
        <v>44941</v>
      </c>
      <c r="F101" s="68">
        <f>F102+F107+F112+F114+F118+F120+F122+F124+F128</f>
        <v>45148</v>
      </c>
      <c r="G101" s="68">
        <f>G102+G107+G112+G114+G118+G120+G122+G124+G128</f>
        <v>45148</v>
      </c>
      <c r="H101" s="68">
        <f>H102+H107+H112+H114+H118+H120+H122+H124+H128</f>
        <v>45148</v>
      </c>
    </row>
    <row r="102" spans="1:8" ht="25.5" x14ac:dyDescent="0.25">
      <c r="A102" s="69"/>
      <c r="B102" s="69">
        <v>3231</v>
      </c>
      <c r="C102" s="113" t="s">
        <v>99</v>
      </c>
      <c r="D102" s="78">
        <f>SUM(D103:D106)</f>
        <v>6286.88</v>
      </c>
      <c r="E102" s="70">
        <f t="shared" ref="E102:F102" si="71">SUM(E103:E106)</f>
        <v>8096</v>
      </c>
      <c r="F102" s="70">
        <f t="shared" si="71"/>
        <v>8095</v>
      </c>
      <c r="G102" s="70">
        <f t="shared" ref="G102" si="72">SUM(G103:G106)</f>
        <v>8095</v>
      </c>
      <c r="H102" s="70">
        <f t="shared" ref="H102" si="73">SUM(H103:H106)</f>
        <v>8095</v>
      </c>
    </row>
    <row r="103" spans="1:8" x14ac:dyDescent="0.25">
      <c r="A103" s="12"/>
      <c r="B103" s="12">
        <v>32311</v>
      </c>
      <c r="C103" s="112" t="s">
        <v>168</v>
      </c>
      <c r="D103" s="75">
        <v>5284.45</v>
      </c>
      <c r="E103" s="8">
        <v>6371</v>
      </c>
      <c r="F103" s="8">
        <v>6371</v>
      </c>
      <c r="G103" s="8">
        <v>6371</v>
      </c>
      <c r="H103" s="8">
        <v>6371</v>
      </c>
    </row>
    <row r="104" spans="1:8" x14ac:dyDescent="0.25">
      <c r="A104" s="12"/>
      <c r="B104" s="12">
        <v>32312</v>
      </c>
      <c r="C104" s="112" t="s">
        <v>169</v>
      </c>
      <c r="D104" s="75">
        <v>556.64</v>
      </c>
      <c r="E104" s="8">
        <v>1062</v>
      </c>
      <c r="F104" s="8">
        <v>1061</v>
      </c>
      <c r="G104" s="8">
        <v>1061</v>
      </c>
      <c r="H104" s="8">
        <v>1061</v>
      </c>
    </row>
    <row r="105" spans="1:8" x14ac:dyDescent="0.25">
      <c r="A105" s="12"/>
      <c r="B105" s="12">
        <v>32313</v>
      </c>
      <c r="C105" s="112" t="s">
        <v>170</v>
      </c>
      <c r="D105" s="75">
        <v>435.44</v>
      </c>
      <c r="E105" s="8">
        <v>398</v>
      </c>
      <c r="F105" s="8">
        <v>398</v>
      </c>
      <c r="G105" s="8">
        <v>398</v>
      </c>
      <c r="H105" s="8">
        <v>398</v>
      </c>
    </row>
    <row r="106" spans="1:8" ht="25.5" x14ac:dyDescent="0.25">
      <c r="A106" s="12"/>
      <c r="B106" s="12">
        <v>32319</v>
      </c>
      <c r="C106" s="112" t="s">
        <v>171</v>
      </c>
      <c r="D106" s="75">
        <v>10.35</v>
      </c>
      <c r="E106" s="8">
        <v>265</v>
      </c>
      <c r="F106" s="8">
        <v>265</v>
      </c>
      <c r="G106" s="8">
        <v>265</v>
      </c>
      <c r="H106" s="8">
        <v>265</v>
      </c>
    </row>
    <row r="107" spans="1:8" ht="25.5" x14ac:dyDescent="0.25">
      <c r="A107" s="69"/>
      <c r="B107" s="69">
        <v>3232</v>
      </c>
      <c r="C107" s="113" t="s">
        <v>115</v>
      </c>
      <c r="D107" s="78">
        <f>SUM(D108:D111)</f>
        <v>17768.400000000001</v>
      </c>
      <c r="E107" s="70">
        <f t="shared" ref="E107:F107" si="74">SUM(E108:E111)</f>
        <v>17068</v>
      </c>
      <c r="F107" s="70">
        <f t="shared" si="74"/>
        <v>17068</v>
      </c>
      <c r="G107" s="70">
        <f t="shared" ref="G107" si="75">SUM(G108:G111)</f>
        <v>17068</v>
      </c>
      <c r="H107" s="70">
        <f t="shared" ref="H107" si="76">SUM(H108:H111)</f>
        <v>17068</v>
      </c>
    </row>
    <row r="108" spans="1:8" ht="38.25" x14ac:dyDescent="0.25">
      <c r="A108" s="12"/>
      <c r="B108" s="12">
        <v>32321</v>
      </c>
      <c r="C108" s="112" t="s">
        <v>172</v>
      </c>
      <c r="D108" s="75"/>
      <c r="E108" s="8"/>
      <c r="F108" s="8"/>
      <c r="G108" s="8"/>
      <c r="H108" s="8"/>
    </row>
    <row r="109" spans="1:8" ht="38.25" x14ac:dyDescent="0.25">
      <c r="A109" s="12"/>
      <c r="B109" s="12">
        <v>32322</v>
      </c>
      <c r="C109" s="112" t="s">
        <v>173</v>
      </c>
      <c r="D109" s="75">
        <v>697.89</v>
      </c>
      <c r="E109" s="8">
        <v>1991</v>
      </c>
      <c r="F109" s="8">
        <v>1991</v>
      </c>
      <c r="G109" s="8">
        <v>1991</v>
      </c>
      <c r="H109" s="8">
        <v>1991</v>
      </c>
    </row>
    <row r="110" spans="1:8" ht="51" x14ac:dyDescent="0.25">
      <c r="A110" s="12"/>
      <c r="B110" s="12" t="s">
        <v>134</v>
      </c>
      <c r="C110" s="112" t="s">
        <v>174</v>
      </c>
      <c r="D110" s="75">
        <v>2941.85</v>
      </c>
      <c r="E110" s="8">
        <v>1804</v>
      </c>
      <c r="F110" s="8">
        <v>1804</v>
      </c>
      <c r="G110" s="8">
        <v>1804</v>
      </c>
      <c r="H110" s="8">
        <v>1804</v>
      </c>
    </row>
    <row r="111" spans="1:8" ht="38.25" x14ac:dyDescent="0.25">
      <c r="A111" s="12"/>
      <c r="B111" s="12">
        <v>32323</v>
      </c>
      <c r="C111" s="112" t="s">
        <v>175</v>
      </c>
      <c r="D111" s="75">
        <v>14128.66</v>
      </c>
      <c r="E111" s="8">
        <v>13273</v>
      </c>
      <c r="F111" s="8">
        <v>13273</v>
      </c>
      <c r="G111" s="8">
        <v>13273</v>
      </c>
      <c r="H111" s="8">
        <v>13273</v>
      </c>
    </row>
    <row r="112" spans="1:8" ht="25.5" x14ac:dyDescent="0.25">
      <c r="A112" s="69"/>
      <c r="B112" s="69">
        <v>3233</v>
      </c>
      <c r="C112" s="113" t="s">
        <v>100</v>
      </c>
      <c r="D112" s="78">
        <f>D113</f>
        <v>39.020000000000003</v>
      </c>
      <c r="E112" s="70">
        <f t="shared" ref="E112:F112" si="77">E113</f>
        <v>664</v>
      </c>
      <c r="F112" s="70">
        <f t="shared" si="77"/>
        <v>664</v>
      </c>
      <c r="G112" s="70">
        <f t="shared" ref="G112" si="78">G113</f>
        <v>664</v>
      </c>
      <c r="H112" s="70">
        <f t="shared" ref="H112" si="79">H113</f>
        <v>664</v>
      </c>
    </row>
    <row r="113" spans="1:8" ht="25.5" x14ac:dyDescent="0.25">
      <c r="A113" s="12"/>
      <c r="B113" s="12">
        <v>32339</v>
      </c>
      <c r="C113" s="112" t="s">
        <v>176</v>
      </c>
      <c r="D113" s="75">
        <v>39.020000000000003</v>
      </c>
      <c r="E113" s="8">
        <v>664</v>
      </c>
      <c r="F113" s="8">
        <v>664</v>
      </c>
      <c r="G113" s="8">
        <v>664</v>
      </c>
      <c r="H113" s="8">
        <v>664</v>
      </c>
    </row>
    <row r="114" spans="1:8" x14ac:dyDescent="0.25">
      <c r="A114" s="69"/>
      <c r="B114" s="69">
        <v>3234</v>
      </c>
      <c r="C114" s="113" t="s">
        <v>101</v>
      </c>
      <c r="D114" s="78">
        <f>SUM(D115:D117)</f>
        <v>2845.64</v>
      </c>
      <c r="E114" s="70">
        <f t="shared" ref="E114:F114" si="80">SUM(E115:E117)</f>
        <v>3252</v>
      </c>
      <c r="F114" s="70">
        <f t="shared" si="80"/>
        <v>3387</v>
      </c>
      <c r="G114" s="70">
        <f t="shared" ref="G114" si="81">SUM(G115:G117)</f>
        <v>3387</v>
      </c>
      <c r="H114" s="70">
        <f t="shared" ref="H114" si="82">SUM(H115:H117)</f>
        <v>3387</v>
      </c>
    </row>
    <row r="115" spans="1:8" x14ac:dyDescent="0.25">
      <c r="A115" s="12"/>
      <c r="B115" s="12">
        <v>32341</v>
      </c>
      <c r="C115" s="112" t="s">
        <v>177</v>
      </c>
      <c r="D115" s="75">
        <v>2381.12</v>
      </c>
      <c r="E115" s="8">
        <v>2654</v>
      </c>
      <c r="F115" s="8">
        <v>2654</v>
      </c>
      <c r="G115" s="8">
        <v>2654</v>
      </c>
      <c r="H115" s="8">
        <v>2654</v>
      </c>
    </row>
    <row r="116" spans="1:8" x14ac:dyDescent="0.25">
      <c r="A116" s="12"/>
      <c r="B116" s="12">
        <v>32342</v>
      </c>
      <c r="C116" s="112" t="s">
        <v>178</v>
      </c>
      <c r="D116" s="75">
        <v>464.52</v>
      </c>
      <c r="E116" s="8">
        <v>465</v>
      </c>
      <c r="F116" s="8">
        <v>600</v>
      </c>
      <c r="G116" s="8">
        <v>600</v>
      </c>
      <c r="H116" s="8">
        <v>600</v>
      </c>
    </row>
    <row r="117" spans="1:8" ht="25.5" x14ac:dyDescent="0.25">
      <c r="A117" s="12"/>
      <c r="B117" s="12">
        <v>32344</v>
      </c>
      <c r="C117" s="112" t="s">
        <v>179</v>
      </c>
      <c r="D117" s="75"/>
      <c r="E117" s="8">
        <v>133</v>
      </c>
      <c r="F117" s="8">
        <v>133</v>
      </c>
      <c r="G117" s="8">
        <v>133</v>
      </c>
      <c r="H117" s="8">
        <v>133</v>
      </c>
    </row>
    <row r="118" spans="1:8" x14ac:dyDescent="0.25">
      <c r="A118" s="69"/>
      <c r="B118" s="69">
        <v>3235</v>
      </c>
      <c r="C118" s="113" t="s">
        <v>180</v>
      </c>
      <c r="D118" s="78">
        <f>SUM(D119:D119)</f>
        <v>0</v>
      </c>
      <c r="E118" s="70">
        <f>SUM(E119:E119)</f>
        <v>1327</v>
      </c>
      <c r="F118" s="70">
        <f>SUM(F119:F119)</f>
        <v>1327</v>
      </c>
      <c r="G118" s="70">
        <f>SUM(G119:G119)</f>
        <v>1327</v>
      </c>
      <c r="H118" s="70">
        <f>SUM(H119:H119)</f>
        <v>1327</v>
      </c>
    </row>
    <row r="119" spans="1:8" x14ac:dyDescent="0.25">
      <c r="A119" s="12"/>
      <c r="B119" s="12">
        <v>32354</v>
      </c>
      <c r="C119" s="112" t="s">
        <v>181</v>
      </c>
      <c r="D119" s="75"/>
      <c r="E119" s="8">
        <v>1327</v>
      </c>
      <c r="F119" s="8">
        <v>1327</v>
      </c>
      <c r="G119" s="8">
        <v>1327</v>
      </c>
      <c r="H119" s="8">
        <v>1327</v>
      </c>
    </row>
    <row r="120" spans="1:8" ht="25.5" x14ac:dyDescent="0.25">
      <c r="A120" s="69"/>
      <c r="B120" s="69">
        <v>3236</v>
      </c>
      <c r="C120" s="113" t="s">
        <v>102</v>
      </c>
      <c r="D120" s="78">
        <f>D121</f>
        <v>0</v>
      </c>
      <c r="E120" s="70">
        <f t="shared" ref="E120:F120" si="83">E121</f>
        <v>664</v>
      </c>
      <c r="F120" s="70">
        <f t="shared" si="83"/>
        <v>664</v>
      </c>
      <c r="G120" s="70">
        <f t="shared" ref="G120" si="84">G121</f>
        <v>664</v>
      </c>
      <c r="H120" s="70">
        <f t="shared" ref="H120" si="85">H121</f>
        <v>664</v>
      </c>
    </row>
    <row r="121" spans="1:8" ht="38.25" x14ac:dyDescent="0.25">
      <c r="A121" s="12"/>
      <c r="B121" s="12">
        <v>32361</v>
      </c>
      <c r="C121" s="112" t="s">
        <v>182</v>
      </c>
      <c r="D121" s="75"/>
      <c r="E121" s="8">
        <v>664</v>
      </c>
      <c r="F121" s="8">
        <v>664</v>
      </c>
      <c r="G121" s="8">
        <v>664</v>
      </c>
      <c r="H121" s="8">
        <v>664</v>
      </c>
    </row>
    <row r="122" spans="1:8" ht="25.5" x14ac:dyDescent="0.25">
      <c r="A122" s="69"/>
      <c r="B122" s="69">
        <v>3237</v>
      </c>
      <c r="C122" s="113" t="s">
        <v>116</v>
      </c>
      <c r="D122" s="78">
        <f>D123</f>
        <v>10179.280000000001</v>
      </c>
      <c r="E122" s="70">
        <f t="shared" ref="E122:F122" si="86">E123</f>
        <v>7300</v>
      </c>
      <c r="F122" s="70">
        <f t="shared" si="86"/>
        <v>7300</v>
      </c>
      <c r="G122" s="70">
        <f t="shared" ref="G122" si="87">G123</f>
        <v>7300</v>
      </c>
      <c r="H122" s="70">
        <f t="shared" ref="H122" si="88">H123</f>
        <v>7300</v>
      </c>
    </row>
    <row r="123" spans="1:8" x14ac:dyDescent="0.25">
      <c r="A123" s="12"/>
      <c r="B123" s="12">
        <v>32379</v>
      </c>
      <c r="C123" s="112" t="s">
        <v>183</v>
      </c>
      <c r="D123" s="75">
        <v>10179.280000000001</v>
      </c>
      <c r="E123" s="8">
        <v>7300</v>
      </c>
      <c r="F123" s="8">
        <v>7300</v>
      </c>
      <c r="G123" s="8">
        <v>7300</v>
      </c>
      <c r="H123" s="8">
        <v>7300</v>
      </c>
    </row>
    <row r="124" spans="1:8" x14ac:dyDescent="0.25">
      <c r="A124" s="69"/>
      <c r="B124" s="69">
        <v>3238</v>
      </c>
      <c r="C124" s="113" t="s">
        <v>103</v>
      </c>
      <c r="D124" s="78">
        <f>SUM(D125:D127)</f>
        <v>602.26</v>
      </c>
      <c r="E124" s="70">
        <f t="shared" ref="E124:F124" si="89">SUM(E125:E127)</f>
        <v>1659</v>
      </c>
      <c r="F124" s="70">
        <f t="shared" si="89"/>
        <v>1659</v>
      </c>
      <c r="G124" s="70">
        <f t="shared" ref="G124" si="90">SUM(G125:G127)</f>
        <v>1659</v>
      </c>
      <c r="H124" s="70">
        <f t="shared" ref="H124" si="91">SUM(H125:H127)</f>
        <v>1659</v>
      </c>
    </row>
    <row r="125" spans="1:8" ht="25.5" x14ac:dyDescent="0.25">
      <c r="A125" s="12"/>
      <c r="B125" s="12">
        <v>32381</v>
      </c>
      <c r="C125" s="112" t="s">
        <v>184</v>
      </c>
      <c r="D125" s="75">
        <v>517.22</v>
      </c>
      <c r="E125" s="8">
        <v>995</v>
      </c>
      <c r="F125" s="8">
        <v>995</v>
      </c>
      <c r="G125" s="8">
        <v>995</v>
      </c>
      <c r="H125" s="8">
        <v>995</v>
      </c>
    </row>
    <row r="126" spans="1:8" x14ac:dyDescent="0.25">
      <c r="A126" s="12"/>
      <c r="B126" s="12">
        <v>32382</v>
      </c>
      <c r="C126" s="112" t="s">
        <v>185</v>
      </c>
      <c r="D126" s="75"/>
      <c r="E126" s="8"/>
      <c r="F126" s="8"/>
      <c r="G126" s="8"/>
      <c r="H126" s="8"/>
    </row>
    <row r="127" spans="1:8" x14ac:dyDescent="0.25">
      <c r="A127" s="12"/>
      <c r="B127" s="12">
        <v>32389</v>
      </c>
      <c r="C127" s="112" t="s">
        <v>186</v>
      </c>
      <c r="D127" s="75">
        <v>85.04</v>
      </c>
      <c r="E127" s="8">
        <v>664</v>
      </c>
      <c r="F127" s="8">
        <v>664</v>
      </c>
      <c r="G127" s="8">
        <v>664</v>
      </c>
      <c r="H127" s="8">
        <v>664</v>
      </c>
    </row>
    <row r="128" spans="1:8" x14ac:dyDescent="0.25">
      <c r="A128" s="69"/>
      <c r="B128" s="69">
        <v>3239</v>
      </c>
      <c r="C128" s="113" t="s">
        <v>104</v>
      </c>
      <c r="D128" s="78">
        <f>SUM(D129:D131)</f>
        <v>3138.7</v>
      </c>
      <c r="E128" s="70">
        <f t="shared" ref="E128:F128" si="92">SUM(E129:E131)</f>
        <v>4911</v>
      </c>
      <c r="F128" s="70">
        <f t="shared" si="92"/>
        <v>4984</v>
      </c>
      <c r="G128" s="70">
        <f t="shared" ref="G128" si="93">SUM(G129:G131)</f>
        <v>4984</v>
      </c>
      <c r="H128" s="70">
        <f t="shared" ref="H128" si="94">SUM(H129:H131)</f>
        <v>4984</v>
      </c>
    </row>
    <row r="129" spans="1:8" x14ac:dyDescent="0.25">
      <c r="A129" s="12"/>
      <c r="B129" s="12">
        <v>32391</v>
      </c>
      <c r="C129" s="112" t="s">
        <v>187</v>
      </c>
      <c r="D129" s="75"/>
      <c r="E129" s="8">
        <v>664</v>
      </c>
      <c r="F129" s="8">
        <v>664</v>
      </c>
      <c r="G129" s="8">
        <v>664</v>
      </c>
      <c r="H129" s="8">
        <v>664</v>
      </c>
    </row>
    <row r="130" spans="1:8" ht="25.5" x14ac:dyDescent="0.25">
      <c r="A130" s="12"/>
      <c r="B130" s="12">
        <v>32394</v>
      </c>
      <c r="C130" s="112" t="s">
        <v>188</v>
      </c>
      <c r="D130" s="75">
        <v>1581.44</v>
      </c>
      <c r="E130" s="8">
        <v>2920</v>
      </c>
      <c r="F130" s="8">
        <v>2920</v>
      </c>
      <c r="G130" s="8">
        <v>2920</v>
      </c>
      <c r="H130" s="8">
        <v>2920</v>
      </c>
    </row>
    <row r="131" spans="1:8" x14ac:dyDescent="0.25">
      <c r="A131" s="12"/>
      <c r="B131" s="12">
        <v>32399</v>
      </c>
      <c r="C131" s="112" t="s">
        <v>189</v>
      </c>
      <c r="D131" s="75">
        <v>1557.26</v>
      </c>
      <c r="E131" s="8">
        <v>1327</v>
      </c>
      <c r="F131" s="8">
        <v>1400</v>
      </c>
      <c r="G131" s="8">
        <v>1400</v>
      </c>
      <c r="H131" s="8">
        <v>1400</v>
      </c>
    </row>
    <row r="132" spans="1:8" ht="25.5" x14ac:dyDescent="0.25">
      <c r="A132" s="67"/>
      <c r="B132" s="67">
        <v>329</v>
      </c>
      <c r="C132" s="115" t="s">
        <v>105</v>
      </c>
      <c r="D132" s="77">
        <f>D133+D137+D139</f>
        <v>7879.4800000000005</v>
      </c>
      <c r="E132" s="77">
        <f t="shared" ref="E132:H132" si="95">E133+E137+E139</f>
        <v>15397</v>
      </c>
      <c r="F132" s="77">
        <f t="shared" si="95"/>
        <v>15397</v>
      </c>
      <c r="G132" s="77">
        <f t="shared" si="95"/>
        <v>15397</v>
      </c>
      <c r="H132" s="77">
        <f t="shared" si="95"/>
        <v>15397</v>
      </c>
    </row>
    <row r="133" spans="1:8" x14ac:dyDescent="0.25">
      <c r="A133" s="69"/>
      <c r="B133" s="69">
        <v>3292</v>
      </c>
      <c r="C133" s="113" t="s">
        <v>106</v>
      </c>
      <c r="D133" s="78">
        <f>SUM(D134:D136)</f>
        <v>7506.9400000000005</v>
      </c>
      <c r="E133" s="70">
        <f t="shared" ref="E133:F133" si="96">SUM(E134:E136)</f>
        <v>12610</v>
      </c>
      <c r="F133" s="70">
        <f t="shared" si="96"/>
        <v>12610</v>
      </c>
      <c r="G133" s="70">
        <f t="shared" ref="G133" si="97">SUM(G134:G136)</f>
        <v>12610</v>
      </c>
      <c r="H133" s="70">
        <f t="shared" ref="H133" si="98">SUM(H134:H136)</f>
        <v>12610</v>
      </c>
    </row>
    <row r="134" spans="1:8" ht="25.5" x14ac:dyDescent="0.25">
      <c r="A134" s="12"/>
      <c r="B134" s="12">
        <v>32921</v>
      </c>
      <c r="C134" s="112" t="s">
        <v>190</v>
      </c>
      <c r="D134" s="75">
        <v>3029.87</v>
      </c>
      <c r="E134" s="8">
        <v>5309</v>
      </c>
      <c r="F134" s="8">
        <v>5309</v>
      </c>
      <c r="G134" s="8">
        <v>5309</v>
      </c>
      <c r="H134" s="8">
        <v>5309</v>
      </c>
    </row>
    <row r="135" spans="1:8" ht="25.5" x14ac:dyDescent="0.25">
      <c r="A135" s="12"/>
      <c r="B135" s="12">
        <v>32922</v>
      </c>
      <c r="C135" s="112" t="s">
        <v>191</v>
      </c>
      <c r="D135" s="75">
        <v>457.81</v>
      </c>
      <c r="E135" s="8">
        <v>2655</v>
      </c>
      <c r="F135" s="8">
        <v>2655</v>
      </c>
      <c r="G135" s="8">
        <v>2655</v>
      </c>
      <c r="H135" s="8">
        <v>2655</v>
      </c>
    </row>
    <row r="136" spans="1:8" ht="25.5" x14ac:dyDescent="0.25">
      <c r="A136" s="12"/>
      <c r="B136" s="12">
        <v>32923</v>
      </c>
      <c r="C136" s="112" t="s">
        <v>192</v>
      </c>
      <c r="D136" s="75">
        <v>4019.26</v>
      </c>
      <c r="E136" s="8">
        <v>4646</v>
      </c>
      <c r="F136" s="8">
        <v>4646</v>
      </c>
      <c r="G136" s="8">
        <v>4646</v>
      </c>
      <c r="H136" s="8">
        <v>4646</v>
      </c>
    </row>
    <row r="137" spans="1:8" x14ac:dyDescent="0.25">
      <c r="A137" s="69"/>
      <c r="B137" s="69">
        <v>3293</v>
      </c>
      <c r="C137" s="113" t="s">
        <v>117</v>
      </c>
      <c r="D137" s="78">
        <f>D138</f>
        <v>0</v>
      </c>
      <c r="E137" s="70">
        <f t="shared" ref="E137:F137" si="99">E138</f>
        <v>1327</v>
      </c>
      <c r="F137" s="70">
        <f t="shared" si="99"/>
        <v>1327</v>
      </c>
      <c r="G137" s="70">
        <f t="shared" ref="G137" si="100">G138</f>
        <v>1327</v>
      </c>
      <c r="H137" s="70">
        <f t="shared" ref="H137" si="101">H138</f>
        <v>1327</v>
      </c>
    </row>
    <row r="138" spans="1:8" x14ac:dyDescent="0.25">
      <c r="A138" s="12"/>
      <c r="B138" s="12">
        <v>32931</v>
      </c>
      <c r="C138" s="112" t="s">
        <v>117</v>
      </c>
      <c r="D138" s="75"/>
      <c r="E138" s="8">
        <v>1327</v>
      </c>
      <c r="F138" s="8">
        <v>1327</v>
      </c>
      <c r="G138" s="8">
        <v>1327</v>
      </c>
      <c r="H138" s="8">
        <v>1327</v>
      </c>
    </row>
    <row r="139" spans="1:8" ht="25.5" x14ac:dyDescent="0.25">
      <c r="A139" s="69"/>
      <c r="B139" s="69">
        <v>3299</v>
      </c>
      <c r="C139" s="113" t="s">
        <v>105</v>
      </c>
      <c r="D139" s="78">
        <f>SUM(D140:D141)</f>
        <v>372.54</v>
      </c>
      <c r="E139" s="70">
        <f t="shared" ref="E139:F139" si="102">SUM(E140:E141)</f>
        <v>1460</v>
      </c>
      <c r="F139" s="70">
        <f t="shared" si="102"/>
        <v>1460</v>
      </c>
      <c r="G139" s="70">
        <f t="shared" ref="G139" si="103">SUM(G140:G141)</f>
        <v>1460</v>
      </c>
      <c r="H139" s="70">
        <f t="shared" ref="H139" si="104">SUM(H140:H141)</f>
        <v>1460</v>
      </c>
    </row>
    <row r="140" spans="1:8" x14ac:dyDescent="0.25">
      <c r="A140" s="12"/>
      <c r="B140" s="12">
        <v>32991</v>
      </c>
      <c r="C140" s="112" t="s">
        <v>193</v>
      </c>
      <c r="D140" s="75"/>
      <c r="E140" s="8">
        <v>664</v>
      </c>
      <c r="F140" s="8">
        <v>664</v>
      </c>
      <c r="G140" s="8">
        <v>664</v>
      </c>
      <c r="H140" s="8">
        <v>664</v>
      </c>
    </row>
    <row r="141" spans="1:8" ht="25.5" x14ac:dyDescent="0.25">
      <c r="A141" s="12"/>
      <c r="B141" s="12">
        <v>32999</v>
      </c>
      <c r="C141" s="112" t="s">
        <v>105</v>
      </c>
      <c r="D141" s="75">
        <v>372.54</v>
      </c>
      <c r="E141" s="8">
        <v>796</v>
      </c>
      <c r="F141" s="8">
        <v>796</v>
      </c>
      <c r="G141" s="8">
        <v>796</v>
      </c>
      <c r="H141" s="8">
        <v>796</v>
      </c>
    </row>
    <row r="142" spans="1:8" x14ac:dyDescent="0.25">
      <c r="A142" s="63"/>
      <c r="B142" s="63">
        <v>34</v>
      </c>
      <c r="C142" s="116" t="s">
        <v>107</v>
      </c>
      <c r="D142" s="76">
        <f>D143+D146</f>
        <v>15325.73</v>
      </c>
      <c r="E142" s="64">
        <f t="shared" ref="E142:F142" si="105">E143+E146</f>
        <v>20107</v>
      </c>
      <c r="F142" s="64">
        <f t="shared" si="105"/>
        <v>10853</v>
      </c>
      <c r="G142" s="64">
        <f t="shared" ref="G142" si="106">G143+G146</f>
        <v>10853</v>
      </c>
      <c r="H142" s="64">
        <f t="shared" ref="H142" si="107">H143+H146</f>
        <v>10853</v>
      </c>
    </row>
    <row r="143" spans="1:8" ht="25.5" x14ac:dyDescent="0.25">
      <c r="A143" s="67"/>
      <c r="B143" s="67">
        <v>342</v>
      </c>
      <c r="C143" s="115" t="s">
        <v>112</v>
      </c>
      <c r="D143" s="77">
        <f>D144</f>
        <v>12283.58</v>
      </c>
      <c r="E143" s="68">
        <f t="shared" ref="E143:F144" si="108">E144</f>
        <v>17254</v>
      </c>
      <c r="F143" s="68">
        <f t="shared" si="108"/>
        <v>8000</v>
      </c>
      <c r="G143" s="68">
        <f t="shared" ref="G143:G144" si="109">G144</f>
        <v>8000</v>
      </c>
      <c r="H143" s="68">
        <f t="shared" ref="H143:H144" si="110">H144</f>
        <v>8000</v>
      </c>
    </row>
    <row r="144" spans="1:8" ht="51" x14ac:dyDescent="0.25">
      <c r="A144" s="69"/>
      <c r="B144" s="69">
        <v>3422</v>
      </c>
      <c r="C144" s="113" t="s">
        <v>113</v>
      </c>
      <c r="D144" s="78">
        <f>D145</f>
        <v>12283.58</v>
      </c>
      <c r="E144" s="70">
        <f t="shared" si="108"/>
        <v>17254</v>
      </c>
      <c r="F144" s="70">
        <f t="shared" si="108"/>
        <v>8000</v>
      </c>
      <c r="G144" s="70">
        <f t="shared" si="109"/>
        <v>8000</v>
      </c>
      <c r="H144" s="70">
        <f t="shared" si="110"/>
        <v>8000</v>
      </c>
    </row>
    <row r="145" spans="1:8" ht="38.25" x14ac:dyDescent="0.25">
      <c r="A145" s="12"/>
      <c r="B145" s="12">
        <v>34222</v>
      </c>
      <c r="C145" s="112" t="s">
        <v>194</v>
      </c>
      <c r="D145" s="75">
        <v>12283.58</v>
      </c>
      <c r="E145" s="8">
        <v>17254</v>
      </c>
      <c r="F145" s="8">
        <v>8000</v>
      </c>
      <c r="G145" s="8">
        <v>8000</v>
      </c>
      <c r="H145" s="8">
        <v>8000</v>
      </c>
    </row>
    <row r="146" spans="1:8" x14ac:dyDescent="0.25">
      <c r="A146" s="67"/>
      <c r="B146" s="67">
        <v>343</v>
      </c>
      <c r="C146" s="115" t="s">
        <v>107</v>
      </c>
      <c r="D146" s="77">
        <f>D147+D150+D152</f>
        <v>3042.15</v>
      </c>
      <c r="E146" s="68">
        <f t="shared" ref="E146:F146" si="111">E147+E150+E152</f>
        <v>2853</v>
      </c>
      <c r="F146" s="68">
        <f t="shared" si="111"/>
        <v>2853</v>
      </c>
      <c r="G146" s="68">
        <f t="shared" ref="G146" si="112">G147+G150+G152</f>
        <v>2853</v>
      </c>
      <c r="H146" s="68">
        <f t="shared" ref="H146" si="113">H147+H150+H152</f>
        <v>2853</v>
      </c>
    </row>
    <row r="147" spans="1:8" ht="25.5" x14ac:dyDescent="0.25">
      <c r="A147" s="69"/>
      <c r="B147" s="69">
        <v>3431</v>
      </c>
      <c r="C147" s="113" t="s">
        <v>108</v>
      </c>
      <c r="D147" s="78">
        <f>SUM(D148:D149)</f>
        <v>2917.48</v>
      </c>
      <c r="E147" s="70">
        <f t="shared" ref="E147:F147" si="114">SUM(E148:E149)</f>
        <v>2654</v>
      </c>
      <c r="F147" s="70">
        <f t="shared" si="114"/>
        <v>2654</v>
      </c>
      <c r="G147" s="70">
        <f t="shared" ref="G147" si="115">SUM(G148:G149)</f>
        <v>2654</v>
      </c>
      <c r="H147" s="70">
        <f t="shared" ref="H147" si="116">SUM(H148:H149)</f>
        <v>2654</v>
      </c>
    </row>
    <row r="148" spans="1:8" x14ac:dyDescent="0.25">
      <c r="A148" s="12"/>
      <c r="B148" s="12">
        <v>34311</v>
      </c>
      <c r="C148" s="112" t="s">
        <v>195</v>
      </c>
      <c r="D148" s="75">
        <v>2368.5</v>
      </c>
      <c r="E148" s="8">
        <v>2256</v>
      </c>
      <c r="F148" s="8">
        <v>2256</v>
      </c>
      <c r="G148" s="8">
        <v>2256</v>
      </c>
      <c r="H148" s="8">
        <v>2256</v>
      </c>
    </row>
    <row r="149" spans="1:8" x14ac:dyDescent="0.25">
      <c r="A149" s="12"/>
      <c r="B149" s="12">
        <v>34312</v>
      </c>
      <c r="C149" s="112" t="s">
        <v>196</v>
      </c>
      <c r="D149" s="75">
        <v>548.98</v>
      </c>
      <c r="E149" s="8">
        <v>398</v>
      </c>
      <c r="F149" s="8">
        <v>398</v>
      </c>
      <c r="G149" s="8">
        <v>398</v>
      </c>
      <c r="H149" s="8">
        <v>398</v>
      </c>
    </row>
    <row r="150" spans="1:8" x14ac:dyDescent="0.25">
      <c r="A150" s="69"/>
      <c r="B150" s="69">
        <v>3432</v>
      </c>
      <c r="C150" s="113" t="s">
        <v>109</v>
      </c>
      <c r="D150" s="78">
        <f>D151</f>
        <v>0</v>
      </c>
      <c r="E150" s="70">
        <f t="shared" ref="E150:F150" si="117">E151</f>
        <v>0</v>
      </c>
      <c r="F150" s="70">
        <f t="shared" si="117"/>
        <v>0</v>
      </c>
      <c r="G150" s="70">
        <f t="shared" ref="G150" si="118">G151</f>
        <v>0</v>
      </c>
      <c r="H150" s="70">
        <f t="shared" ref="H150" si="119">H151</f>
        <v>0</v>
      </c>
    </row>
    <row r="151" spans="1:8" x14ac:dyDescent="0.25">
      <c r="A151" s="12"/>
      <c r="B151" s="12">
        <v>34321</v>
      </c>
      <c r="C151" s="112" t="s">
        <v>109</v>
      </c>
      <c r="D151" s="75"/>
      <c r="E151" s="8"/>
      <c r="F151" s="8"/>
      <c r="G151" s="8"/>
      <c r="H151" s="8"/>
    </row>
    <row r="152" spans="1:8" x14ac:dyDescent="0.25">
      <c r="A152" s="69"/>
      <c r="B152" s="69">
        <v>3433</v>
      </c>
      <c r="C152" s="113" t="s">
        <v>110</v>
      </c>
      <c r="D152" s="78">
        <f>D153</f>
        <v>124.67</v>
      </c>
      <c r="E152" s="70">
        <f t="shared" ref="E152:F152" si="120">E153</f>
        <v>199</v>
      </c>
      <c r="F152" s="70">
        <f t="shared" si="120"/>
        <v>199</v>
      </c>
      <c r="G152" s="70">
        <f t="shared" ref="G152" si="121">G153</f>
        <v>199</v>
      </c>
      <c r="H152" s="70">
        <f t="shared" ref="H152" si="122">H153</f>
        <v>199</v>
      </c>
    </row>
    <row r="153" spans="1:8" ht="25.5" x14ac:dyDescent="0.25">
      <c r="A153" s="12"/>
      <c r="B153" s="12">
        <v>34333</v>
      </c>
      <c r="C153" s="112" t="s">
        <v>111</v>
      </c>
      <c r="D153" s="75">
        <v>124.67</v>
      </c>
      <c r="E153" s="8">
        <v>199</v>
      </c>
      <c r="F153" s="8">
        <v>199</v>
      </c>
      <c r="G153" s="8">
        <v>199</v>
      </c>
      <c r="H153" s="8">
        <v>199</v>
      </c>
    </row>
    <row r="154" spans="1:8" ht="25.5" x14ac:dyDescent="0.25">
      <c r="A154" s="63"/>
      <c r="B154" s="63">
        <v>38</v>
      </c>
      <c r="C154" s="116" t="s">
        <v>118</v>
      </c>
      <c r="D154" s="76">
        <f>D155</f>
        <v>2256.29</v>
      </c>
      <c r="E154" s="64">
        <f t="shared" ref="E154:F156" si="123">E155</f>
        <v>2256</v>
      </c>
      <c r="F154" s="64">
        <f t="shared" si="123"/>
        <v>2655</v>
      </c>
      <c r="G154" s="64">
        <f t="shared" ref="G154:G156" si="124">G155</f>
        <v>2655</v>
      </c>
      <c r="H154" s="64">
        <f t="shared" ref="H154:H156" si="125">H155</f>
        <v>2655</v>
      </c>
    </row>
    <row r="155" spans="1:8" ht="25.5" x14ac:dyDescent="0.25">
      <c r="A155" s="67"/>
      <c r="B155" s="67">
        <v>383</v>
      </c>
      <c r="C155" s="115" t="s">
        <v>119</v>
      </c>
      <c r="D155" s="77">
        <f>D156</f>
        <v>2256.29</v>
      </c>
      <c r="E155" s="68">
        <f t="shared" si="123"/>
        <v>2256</v>
      </c>
      <c r="F155" s="68">
        <f t="shared" si="123"/>
        <v>2655</v>
      </c>
      <c r="G155" s="68">
        <f t="shared" si="124"/>
        <v>2655</v>
      </c>
      <c r="H155" s="68">
        <f t="shared" si="125"/>
        <v>2655</v>
      </c>
    </row>
    <row r="156" spans="1:8" ht="25.5" x14ac:dyDescent="0.25">
      <c r="A156" s="69"/>
      <c r="B156" s="69">
        <v>3831</v>
      </c>
      <c r="C156" s="113" t="s">
        <v>120</v>
      </c>
      <c r="D156" s="78">
        <f>D157</f>
        <v>2256.29</v>
      </c>
      <c r="E156" s="70">
        <f t="shared" si="123"/>
        <v>2256</v>
      </c>
      <c r="F156" s="70">
        <f t="shared" si="123"/>
        <v>2655</v>
      </c>
      <c r="G156" s="70">
        <f t="shared" si="124"/>
        <v>2655</v>
      </c>
      <c r="H156" s="70">
        <f t="shared" si="125"/>
        <v>2655</v>
      </c>
    </row>
    <row r="157" spans="1:8" ht="25.5" x14ac:dyDescent="0.25">
      <c r="A157" s="12"/>
      <c r="B157" s="12">
        <v>38319</v>
      </c>
      <c r="C157" s="112" t="s">
        <v>197</v>
      </c>
      <c r="D157" s="75">
        <v>2256.29</v>
      </c>
      <c r="E157" s="8">
        <v>2256</v>
      </c>
      <c r="F157" s="8">
        <v>2655</v>
      </c>
      <c r="G157" s="8">
        <v>2655</v>
      </c>
      <c r="H157" s="8">
        <v>2655</v>
      </c>
    </row>
    <row r="158" spans="1:8" s="73" customFormat="1" ht="25.5" x14ac:dyDescent="0.25">
      <c r="A158" s="25">
        <v>4</v>
      </c>
      <c r="B158" s="25"/>
      <c r="C158" s="117" t="s">
        <v>12</v>
      </c>
      <c r="D158" s="79">
        <f>D159+D163+D185</f>
        <v>66903.739999999991</v>
      </c>
      <c r="E158" s="79">
        <f t="shared" ref="E158:H158" si="126">E159+E163+E185</f>
        <v>164784</v>
      </c>
      <c r="F158" s="79">
        <f t="shared" si="126"/>
        <v>28800</v>
      </c>
      <c r="G158" s="79">
        <f t="shared" si="126"/>
        <v>28800</v>
      </c>
      <c r="H158" s="79">
        <f t="shared" si="126"/>
        <v>28800</v>
      </c>
    </row>
    <row r="159" spans="1:8" ht="25.5" x14ac:dyDescent="0.25">
      <c r="A159" s="63"/>
      <c r="B159" s="63">
        <v>41</v>
      </c>
      <c r="C159" s="116" t="s">
        <v>121</v>
      </c>
      <c r="D159" s="76">
        <f>D160</f>
        <v>0</v>
      </c>
      <c r="E159" s="76">
        <f t="shared" ref="E159:H159" si="127">E160</f>
        <v>7963</v>
      </c>
      <c r="F159" s="76">
        <f t="shared" si="127"/>
        <v>0</v>
      </c>
      <c r="G159" s="76">
        <f t="shared" si="127"/>
        <v>0</v>
      </c>
      <c r="H159" s="76">
        <f t="shared" si="127"/>
        <v>0</v>
      </c>
    </row>
    <row r="160" spans="1:8" x14ac:dyDescent="0.25">
      <c r="A160" s="67"/>
      <c r="B160" s="67">
        <v>411</v>
      </c>
      <c r="C160" s="115" t="s">
        <v>199</v>
      </c>
      <c r="D160" s="77">
        <f>D161</f>
        <v>0</v>
      </c>
      <c r="E160" s="68">
        <f t="shared" ref="E160:F161" si="128">E161</f>
        <v>7963</v>
      </c>
      <c r="F160" s="68">
        <f t="shared" si="128"/>
        <v>0</v>
      </c>
      <c r="G160" s="68">
        <f t="shared" ref="G160:G161" si="129">G161</f>
        <v>0</v>
      </c>
      <c r="H160" s="68">
        <f t="shared" ref="H160:H161" si="130">H161</f>
        <v>0</v>
      </c>
    </row>
    <row r="161" spans="1:8" x14ac:dyDescent="0.25">
      <c r="A161" s="69"/>
      <c r="B161" s="69">
        <v>4111</v>
      </c>
      <c r="C161" s="113" t="s">
        <v>122</v>
      </c>
      <c r="D161" s="78">
        <f>D162</f>
        <v>0</v>
      </c>
      <c r="E161" s="70">
        <f t="shared" si="128"/>
        <v>7963</v>
      </c>
      <c r="F161" s="70">
        <f t="shared" si="128"/>
        <v>0</v>
      </c>
      <c r="G161" s="70">
        <f t="shared" si="129"/>
        <v>0</v>
      </c>
      <c r="H161" s="70">
        <f t="shared" si="130"/>
        <v>0</v>
      </c>
    </row>
    <row r="162" spans="1:8" x14ac:dyDescent="0.25">
      <c r="A162" s="12"/>
      <c r="B162" s="12">
        <v>41112</v>
      </c>
      <c r="C162" s="112" t="s">
        <v>198</v>
      </c>
      <c r="D162" s="75"/>
      <c r="E162" s="8">
        <v>7963</v>
      </c>
      <c r="F162" s="8"/>
      <c r="G162" s="8"/>
      <c r="H162" s="8"/>
    </row>
    <row r="163" spans="1:8" ht="38.25" x14ac:dyDescent="0.25">
      <c r="A163" s="63"/>
      <c r="B163" s="63">
        <v>42</v>
      </c>
      <c r="C163" s="116" t="s">
        <v>28</v>
      </c>
      <c r="D163" s="76">
        <f>D164+D179+D182</f>
        <v>49236.619999999995</v>
      </c>
      <c r="E163" s="76">
        <f t="shared" ref="E163:H163" si="131">E164+E179+E182</f>
        <v>143549</v>
      </c>
      <c r="F163" s="76">
        <f t="shared" si="131"/>
        <v>15528</v>
      </c>
      <c r="G163" s="76">
        <f t="shared" si="131"/>
        <v>15528</v>
      </c>
      <c r="H163" s="76">
        <f t="shared" si="131"/>
        <v>15528</v>
      </c>
    </row>
    <row r="164" spans="1:8" x14ac:dyDescent="0.25">
      <c r="A164" s="67"/>
      <c r="B164" s="67">
        <v>422</v>
      </c>
      <c r="C164" s="115" t="s">
        <v>123</v>
      </c>
      <c r="D164" s="77">
        <f>D165+D169+D174</f>
        <v>19861.52</v>
      </c>
      <c r="E164" s="68">
        <f t="shared" ref="E164:F164" si="132">E165+E169+E174</f>
        <v>141558</v>
      </c>
      <c r="F164" s="68">
        <f t="shared" si="132"/>
        <v>13537</v>
      </c>
      <c r="G164" s="68">
        <f t="shared" ref="G164" si="133">G165+G169+G174</f>
        <v>13537</v>
      </c>
      <c r="H164" s="68">
        <f t="shared" ref="H164" si="134">H165+H169+H174</f>
        <v>13537</v>
      </c>
    </row>
    <row r="165" spans="1:8" x14ac:dyDescent="0.25">
      <c r="A165" s="69"/>
      <c r="B165" s="69">
        <v>4221</v>
      </c>
      <c r="C165" s="113" t="s">
        <v>124</v>
      </c>
      <c r="D165" s="78">
        <f>SUM(D166:D168)</f>
        <v>0</v>
      </c>
      <c r="E165" s="70">
        <f t="shared" ref="E165:F165" si="135">SUM(E166:E168)</f>
        <v>5442</v>
      </c>
      <c r="F165" s="70">
        <f t="shared" si="135"/>
        <v>5442</v>
      </c>
      <c r="G165" s="70">
        <f t="shared" ref="G165" si="136">SUM(G166:G168)</f>
        <v>5442</v>
      </c>
      <c r="H165" s="70">
        <f t="shared" ref="H165" si="137">SUM(H166:H168)</f>
        <v>5442</v>
      </c>
    </row>
    <row r="166" spans="1:8" ht="25.5" x14ac:dyDescent="0.25">
      <c r="A166" s="12"/>
      <c r="B166" s="12">
        <v>42211</v>
      </c>
      <c r="C166" s="112" t="s">
        <v>200</v>
      </c>
      <c r="D166" s="75"/>
      <c r="E166" s="8">
        <v>3982</v>
      </c>
      <c r="F166" s="8">
        <v>3982</v>
      </c>
      <c r="G166" s="8">
        <v>3982</v>
      </c>
      <c r="H166" s="8">
        <v>3982</v>
      </c>
    </row>
    <row r="167" spans="1:8" x14ac:dyDescent="0.25">
      <c r="A167" s="12"/>
      <c r="B167" s="12">
        <v>42212</v>
      </c>
      <c r="C167" s="112" t="s">
        <v>201</v>
      </c>
      <c r="D167" s="75"/>
      <c r="E167" s="8">
        <v>664</v>
      </c>
      <c r="F167" s="8">
        <v>664</v>
      </c>
      <c r="G167" s="8">
        <v>664</v>
      </c>
      <c r="H167" s="8">
        <v>664</v>
      </c>
    </row>
    <row r="168" spans="1:8" x14ac:dyDescent="0.25">
      <c r="A168" s="12"/>
      <c r="B168" s="12">
        <v>42219</v>
      </c>
      <c r="C168" s="112" t="s">
        <v>202</v>
      </c>
      <c r="D168" s="75"/>
      <c r="E168" s="8">
        <v>796</v>
      </c>
      <c r="F168" s="8">
        <v>796</v>
      </c>
      <c r="G168" s="8">
        <v>796</v>
      </c>
      <c r="H168" s="8">
        <v>796</v>
      </c>
    </row>
    <row r="169" spans="1:8" x14ac:dyDescent="0.25">
      <c r="A169" s="69"/>
      <c r="B169" s="69">
        <v>4222</v>
      </c>
      <c r="C169" s="113" t="s">
        <v>125</v>
      </c>
      <c r="D169" s="78">
        <f>SUM(D170:D173)</f>
        <v>0</v>
      </c>
      <c r="E169" s="70">
        <f t="shared" ref="E169:F169" si="138">SUM(E170:E173)</f>
        <v>795</v>
      </c>
      <c r="F169" s="70">
        <f t="shared" si="138"/>
        <v>795</v>
      </c>
      <c r="G169" s="70">
        <f t="shared" ref="G169" si="139">SUM(G170:G173)</f>
        <v>795</v>
      </c>
      <c r="H169" s="70">
        <f t="shared" ref="H169" si="140">SUM(H170:H173)</f>
        <v>795</v>
      </c>
    </row>
    <row r="170" spans="1:8" x14ac:dyDescent="0.25">
      <c r="A170" s="12"/>
      <c r="B170" s="12">
        <v>42221</v>
      </c>
      <c r="C170" s="112" t="s">
        <v>203</v>
      </c>
      <c r="D170" s="75"/>
      <c r="E170" s="8">
        <v>265</v>
      </c>
      <c r="F170" s="8">
        <v>265</v>
      </c>
      <c r="G170" s="8">
        <v>265</v>
      </c>
      <c r="H170" s="8">
        <v>265</v>
      </c>
    </row>
    <row r="171" spans="1:8" ht="25.5" x14ac:dyDescent="0.25">
      <c r="A171" s="12"/>
      <c r="B171" s="12">
        <v>42222</v>
      </c>
      <c r="C171" s="112" t="s">
        <v>204</v>
      </c>
      <c r="D171" s="75"/>
      <c r="E171" s="8">
        <v>265</v>
      </c>
      <c r="F171" s="8">
        <v>265</v>
      </c>
      <c r="G171" s="8">
        <v>265</v>
      </c>
      <c r="H171" s="8">
        <v>265</v>
      </c>
    </row>
    <row r="172" spans="1:8" ht="38.25" x14ac:dyDescent="0.25">
      <c r="A172" s="12"/>
      <c r="B172" s="12">
        <v>42223</v>
      </c>
      <c r="C172" s="112" t="s">
        <v>205</v>
      </c>
      <c r="D172" s="75"/>
      <c r="E172" s="8">
        <v>265</v>
      </c>
      <c r="F172" s="8">
        <v>265</v>
      </c>
      <c r="G172" s="8">
        <v>265</v>
      </c>
      <c r="H172" s="8">
        <v>265</v>
      </c>
    </row>
    <row r="173" spans="1:8" ht="25.5" x14ac:dyDescent="0.25">
      <c r="A173" s="12"/>
      <c r="B173" s="12">
        <v>42229</v>
      </c>
      <c r="C173" s="112" t="s">
        <v>206</v>
      </c>
      <c r="D173" s="75"/>
      <c r="E173" s="8"/>
      <c r="F173" s="8"/>
      <c r="G173" s="8"/>
      <c r="H173" s="8"/>
    </row>
    <row r="174" spans="1:8" ht="25.5" x14ac:dyDescent="0.25">
      <c r="A174" s="69"/>
      <c r="B174" s="69">
        <v>4223</v>
      </c>
      <c r="C174" s="113" t="s">
        <v>126</v>
      </c>
      <c r="D174" s="78">
        <f>SUM(D175:D178)</f>
        <v>19861.52</v>
      </c>
      <c r="E174" s="70">
        <f t="shared" ref="E174:F174" si="141">SUM(E175:E178)</f>
        <v>135321</v>
      </c>
      <c r="F174" s="70">
        <f t="shared" si="141"/>
        <v>7300</v>
      </c>
      <c r="G174" s="70">
        <f t="shared" ref="G174" si="142">SUM(G175:G178)</f>
        <v>7300</v>
      </c>
      <c r="H174" s="70">
        <f t="shared" ref="H174" si="143">SUM(H175:H178)</f>
        <v>7300</v>
      </c>
    </row>
    <row r="175" spans="1:8" ht="25.5" x14ac:dyDescent="0.25">
      <c r="A175" s="12"/>
      <c r="B175" s="12">
        <v>42231</v>
      </c>
      <c r="C175" s="112" t="s">
        <v>207</v>
      </c>
      <c r="D175" s="75"/>
      <c r="E175" s="8"/>
      <c r="F175" s="8"/>
      <c r="G175" s="8"/>
      <c r="H175" s="8"/>
    </row>
    <row r="176" spans="1:8" x14ac:dyDescent="0.25">
      <c r="A176" s="12"/>
      <c r="B176" s="12">
        <v>42232</v>
      </c>
      <c r="C176" s="112" t="s">
        <v>208</v>
      </c>
      <c r="D176" s="75"/>
      <c r="E176" s="8"/>
      <c r="F176" s="8"/>
      <c r="G176" s="8"/>
      <c r="H176" s="8"/>
    </row>
    <row r="177" spans="1:8" ht="25.5" x14ac:dyDescent="0.25">
      <c r="A177" s="12"/>
      <c r="B177" s="12">
        <v>42233</v>
      </c>
      <c r="C177" s="112" t="s">
        <v>209</v>
      </c>
      <c r="D177" s="75">
        <v>1652.4</v>
      </c>
      <c r="E177" s="8">
        <v>134657</v>
      </c>
      <c r="F177" s="8">
        <v>6636</v>
      </c>
      <c r="G177" s="8">
        <v>6636</v>
      </c>
      <c r="H177" s="8">
        <v>6636</v>
      </c>
    </row>
    <row r="178" spans="1:8" ht="25.5" x14ac:dyDescent="0.25">
      <c r="A178" s="12"/>
      <c r="B178" s="12">
        <v>42239</v>
      </c>
      <c r="C178" s="112" t="s">
        <v>210</v>
      </c>
      <c r="D178" s="75">
        <v>18209.12</v>
      </c>
      <c r="E178" s="8">
        <v>664</v>
      </c>
      <c r="F178" s="8">
        <v>664</v>
      </c>
      <c r="G178" s="8">
        <v>664</v>
      </c>
      <c r="H178" s="8">
        <v>664</v>
      </c>
    </row>
    <row r="179" spans="1:8" x14ac:dyDescent="0.25">
      <c r="A179" s="67"/>
      <c r="B179" s="67">
        <v>423</v>
      </c>
      <c r="C179" s="115" t="s">
        <v>127</v>
      </c>
      <c r="D179" s="77">
        <f>D180</f>
        <v>29375.1</v>
      </c>
      <c r="E179" s="68">
        <f t="shared" ref="E179:F180" si="144">E180</f>
        <v>0</v>
      </c>
      <c r="F179" s="68">
        <f t="shared" si="144"/>
        <v>0</v>
      </c>
      <c r="G179" s="68">
        <f t="shared" ref="G179:G180" si="145">G180</f>
        <v>0</v>
      </c>
      <c r="H179" s="68">
        <f t="shared" ref="H179:H180" si="146">H180</f>
        <v>0</v>
      </c>
    </row>
    <row r="180" spans="1:8" ht="25.5" x14ac:dyDescent="0.25">
      <c r="A180" s="69"/>
      <c r="B180" s="69">
        <v>4231</v>
      </c>
      <c r="C180" s="113" t="s">
        <v>128</v>
      </c>
      <c r="D180" s="78">
        <f>D181</f>
        <v>29375.1</v>
      </c>
      <c r="E180" s="70">
        <f t="shared" si="144"/>
        <v>0</v>
      </c>
      <c r="F180" s="70">
        <f t="shared" si="144"/>
        <v>0</v>
      </c>
      <c r="G180" s="70">
        <f t="shared" si="145"/>
        <v>0</v>
      </c>
      <c r="H180" s="70">
        <f t="shared" si="146"/>
        <v>0</v>
      </c>
    </row>
    <row r="181" spans="1:8" x14ac:dyDescent="0.25">
      <c r="A181" s="12"/>
      <c r="B181" s="12">
        <v>42316</v>
      </c>
      <c r="C181" s="112" t="s">
        <v>211</v>
      </c>
      <c r="D181" s="75">
        <v>29375.1</v>
      </c>
      <c r="E181" s="8"/>
      <c r="F181" s="8"/>
      <c r="G181" s="8"/>
      <c r="H181" s="8"/>
    </row>
    <row r="182" spans="1:8" ht="25.5" x14ac:dyDescent="0.25">
      <c r="A182" s="67"/>
      <c r="B182" s="67">
        <v>426</v>
      </c>
      <c r="C182" s="115" t="s">
        <v>129</v>
      </c>
      <c r="D182" s="77">
        <f>D183</f>
        <v>0</v>
      </c>
      <c r="E182" s="68">
        <f t="shared" ref="E182:F183" si="147">E183</f>
        <v>1991</v>
      </c>
      <c r="F182" s="68">
        <f t="shared" si="147"/>
        <v>1991</v>
      </c>
      <c r="G182" s="68">
        <f t="shared" ref="G182:G183" si="148">G183</f>
        <v>1991</v>
      </c>
      <c r="H182" s="68">
        <f t="shared" ref="H182:H183" si="149">H183</f>
        <v>1991</v>
      </c>
    </row>
    <row r="183" spans="1:8" ht="25.5" x14ac:dyDescent="0.25">
      <c r="A183" s="69"/>
      <c r="B183" s="69">
        <v>4262</v>
      </c>
      <c r="C183" s="113" t="s">
        <v>130</v>
      </c>
      <c r="D183" s="78">
        <f>D184</f>
        <v>0</v>
      </c>
      <c r="E183" s="70">
        <f t="shared" si="147"/>
        <v>1991</v>
      </c>
      <c r="F183" s="70">
        <f t="shared" si="147"/>
        <v>1991</v>
      </c>
      <c r="G183" s="70">
        <f t="shared" si="148"/>
        <v>1991</v>
      </c>
      <c r="H183" s="70">
        <f t="shared" si="149"/>
        <v>1991</v>
      </c>
    </row>
    <row r="184" spans="1:8" ht="25.5" x14ac:dyDescent="0.25">
      <c r="A184" s="12"/>
      <c r="B184" s="12">
        <v>42621</v>
      </c>
      <c r="C184" s="112" t="s">
        <v>130</v>
      </c>
      <c r="D184" s="75"/>
      <c r="E184" s="8">
        <v>1991</v>
      </c>
      <c r="F184" s="8">
        <v>1991</v>
      </c>
      <c r="G184" s="8">
        <v>1991</v>
      </c>
      <c r="H184" s="8">
        <v>1991</v>
      </c>
    </row>
    <row r="185" spans="1:8" ht="25.5" x14ac:dyDescent="0.25">
      <c r="A185" s="63"/>
      <c r="B185" s="63">
        <v>45</v>
      </c>
      <c r="C185" s="116" t="s">
        <v>131</v>
      </c>
      <c r="D185" s="76">
        <f>D186</f>
        <v>17667.12</v>
      </c>
      <c r="E185" s="64">
        <f t="shared" ref="E185:F187" si="150">E186</f>
        <v>13272</v>
      </c>
      <c r="F185" s="64">
        <f t="shared" si="150"/>
        <v>13272</v>
      </c>
      <c r="G185" s="64">
        <f t="shared" ref="G185:G187" si="151">G186</f>
        <v>13272</v>
      </c>
      <c r="H185" s="64">
        <f t="shared" ref="H185:H187" si="152">H186</f>
        <v>13272</v>
      </c>
    </row>
    <row r="186" spans="1:8" ht="25.5" x14ac:dyDescent="0.25">
      <c r="A186" s="67"/>
      <c r="B186" s="67">
        <v>453</v>
      </c>
      <c r="C186" s="115" t="s">
        <v>132</v>
      </c>
      <c r="D186" s="77">
        <f>D187</f>
        <v>17667.12</v>
      </c>
      <c r="E186" s="68">
        <f t="shared" si="150"/>
        <v>13272</v>
      </c>
      <c r="F186" s="68">
        <f t="shared" si="150"/>
        <v>13272</v>
      </c>
      <c r="G186" s="68">
        <f t="shared" si="151"/>
        <v>13272</v>
      </c>
      <c r="H186" s="68">
        <f t="shared" si="152"/>
        <v>13272</v>
      </c>
    </row>
    <row r="187" spans="1:8" ht="25.5" x14ac:dyDescent="0.25">
      <c r="A187" s="69"/>
      <c r="B187" s="69">
        <v>4531</v>
      </c>
      <c r="C187" s="113" t="s">
        <v>132</v>
      </c>
      <c r="D187" s="78">
        <f>D188</f>
        <v>17667.12</v>
      </c>
      <c r="E187" s="70">
        <f t="shared" si="150"/>
        <v>13272</v>
      </c>
      <c r="F187" s="70">
        <f t="shared" si="150"/>
        <v>13272</v>
      </c>
      <c r="G187" s="70">
        <f t="shared" si="151"/>
        <v>13272</v>
      </c>
      <c r="H187" s="70">
        <f t="shared" si="152"/>
        <v>13272</v>
      </c>
    </row>
    <row r="188" spans="1:8" ht="25.5" x14ac:dyDescent="0.25">
      <c r="A188" s="12"/>
      <c r="B188" s="12">
        <v>45311</v>
      </c>
      <c r="C188" s="112" t="s">
        <v>132</v>
      </c>
      <c r="D188" s="75">
        <v>17667.12</v>
      </c>
      <c r="E188" s="8">
        <v>13272</v>
      </c>
      <c r="F188" s="8">
        <v>13272</v>
      </c>
      <c r="G188" s="8">
        <v>13272</v>
      </c>
      <c r="H188" s="8">
        <v>13272</v>
      </c>
    </row>
  </sheetData>
  <mergeCells count="5">
    <mergeCell ref="A39:H39"/>
    <mergeCell ref="A1:H1"/>
    <mergeCell ref="A3:H3"/>
    <mergeCell ref="A5:H5"/>
    <mergeCell ref="A7:H7"/>
  </mergeCells>
  <pageMargins left="0.7" right="0.7" top="0.75" bottom="0.75" header="0.3" footer="0.3"/>
  <pageSetup paperSize="9" scale="86" orientation="landscape" r:id="rId1"/>
  <rowBreaks count="1" manualBreakCount="1">
    <brk id="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4"/>
  <sheetViews>
    <sheetView topLeftCell="A7" workbookViewId="0">
      <selection activeCell="B25" sqref="B25:F25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84" t="s">
        <v>71</v>
      </c>
      <c r="B1" s="84"/>
      <c r="C1" s="84"/>
      <c r="D1" s="84"/>
      <c r="E1" s="84"/>
      <c r="F1" s="84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customHeight="1" x14ac:dyDescent="0.25">
      <c r="A3" s="84" t="s">
        <v>18</v>
      </c>
      <c r="B3" s="84"/>
      <c r="C3" s="84"/>
      <c r="D3" s="84"/>
      <c r="E3" s="84"/>
      <c r="F3" s="84"/>
    </row>
    <row r="4" spans="1:6" ht="18" x14ac:dyDescent="0.25">
      <c r="B4" s="4"/>
      <c r="C4" s="4"/>
      <c r="D4" s="4"/>
      <c r="E4" s="5"/>
      <c r="F4" s="5"/>
    </row>
    <row r="5" spans="1:6" ht="18" customHeight="1" x14ac:dyDescent="0.25">
      <c r="A5" s="84" t="s">
        <v>4</v>
      </c>
      <c r="B5" s="84"/>
      <c r="C5" s="84"/>
      <c r="D5" s="84"/>
      <c r="E5" s="84"/>
      <c r="F5" s="84"/>
    </row>
    <row r="6" spans="1:6" ht="18" x14ac:dyDescent="0.25">
      <c r="A6" s="4"/>
      <c r="B6" s="4"/>
      <c r="C6" s="4"/>
      <c r="D6" s="4"/>
      <c r="E6" s="5"/>
      <c r="F6" s="5"/>
    </row>
    <row r="7" spans="1:6" ht="15.75" customHeight="1" x14ac:dyDescent="0.25">
      <c r="A7" s="84" t="s">
        <v>48</v>
      </c>
      <c r="B7" s="84"/>
      <c r="C7" s="84"/>
      <c r="D7" s="84"/>
      <c r="E7" s="84"/>
      <c r="F7" s="84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19" t="s">
        <v>50</v>
      </c>
      <c r="B9" s="18" t="s">
        <v>32</v>
      </c>
      <c r="C9" s="19" t="s">
        <v>33</v>
      </c>
      <c r="D9" s="19" t="s">
        <v>30</v>
      </c>
      <c r="E9" s="19" t="s">
        <v>26</v>
      </c>
      <c r="F9" s="19" t="s">
        <v>31</v>
      </c>
    </row>
    <row r="10" spans="1:6" x14ac:dyDescent="0.25">
      <c r="A10" s="40" t="s">
        <v>0</v>
      </c>
      <c r="B10" s="71">
        <f>B11+B13+B15+B18</f>
        <v>1219593.95</v>
      </c>
      <c r="C10" s="71">
        <f t="shared" ref="C10:F10" si="0">C11+C13+C15+C18</f>
        <v>1525330.5</v>
      </c>
      <c r="D10" s="71">
        <f t="shared" si="0"/>
        <v>1299877</v>
      </c>
      <c r="E10" s="71">
        <f t="shared" si="0"/>
        <v>1299877</v>
      </c>
      <c r="F10" s="71">
        <f t="shared" si="0"/>
        <v>1299877</v>
      </c>
    </row>
    <row r="11" spans="1:6" x14ac:dyDescent="0.25">
      <c r="A11" s="23" t="s">
        <v>52</v>
      </c>
      <c r="B11" s="154">
        <f>B12</f>
        <v>986862</v>
      </c>
      <c r="C11" s="154">
        <f t="shared" ref="C11:F11" si="1">C12</f>
        <v>986862</v>
      </c>
      <c r="D11" s="154">
        <f t="shared" si="1"/>
        <v>986862</v>
      </c>
      <c r="E11" s="154">
        <f t="shared" si="1"/>
        <v>986862</v>
      </c>
      <c r="F11" s="154">
        <f t="shared" si="1"/>
        <v>986862</v>
      </c>
    </row>
    <row r="12" spans="1:6" x14ac:dyDescent="0.25">
      <c r="A12" s="13" t="s">
        <v>53</v>
      </c>
      <c r="B12" s="9">
        <v>986862</v>
      </c>
      <c r="C12" s="9">
        <v>986862</v>
      </c>
      <c r="D12" s="9">
        <v>986862</v>
      </c>
      <c r="E12" s="9">
        <v>986862</v>
      </c>
      <c r="F12" s="9">
        <v>986862</v>
      </c>
    </row>
    <row r="13" spans="1:6" x14ac:dyDescent="0.25">
      <c r="A13" s="11" t="s">
        <v>54</v>
      </c>
      <c r="B13" s="153">
        <f>B14</f>
        <v>136186.4</v>
      </c>
      <c r="C13" s="153">
        <f t="shared" ref="C13:F13" si="2">C14</f>
        <v>127886</v>
      </c>
      <c r="D13" s="153">
        <f t="shared" si="2"/>
        <v>172097</v>
      </c>
      <c r="E13" s="153">
        <f t="shared" si="2"/>
        <v>172097</v>
      </c>
      <c r="F13" s="153">
        <f t="shared" si="2"/>
        <v>172097</v>
      </c>
    </row>
    <row r="14" spans="1:6" x14ac:dyDescent="0.25">
      <c r="A14" s="13" t="s">
        <v>55</v>
      </c>
      <c r="B14" s="8">
        <v>136186.4</v>
      </c>
      <c r="C14" s="9">
        <v>127886</v>
      </c>
      <c r="D14" s="9">
        <v>172097</v>
      </c>
      <c r="E14" s="9">
        <v>172097</v>
      </c>
      <c r="F14" s="9">
        <v>172097</v>
      </c>
    </row>
    <row r="15" spans="1:6" s="73" customFormat="1" x14ac:dyDescent="0.25">
      <c r="A15" s="23" t="s">
        <v>51</v>
      </c>
      <c r="B15" s="72">
        <f>SUM(B16:B17)</f>
        <v>83588.75</v>
      </c>
      <c r="C15" s="72">
        <f t="shared" ref="C15" si="3">SUM(C16:C17)</f>
        <v>409255.5</v>
      </c>
      <c r="D15" s="72">
        <f t="shared" ref="D15" si="4">SUM(D16:D17)</f>
        <v>139591</v>
      </c>
      <c r="E15" s="72">
        <f t="shared" ref="E15" si="5">SUM(E16:E17)</f>
        <v>139591</v>
      </c>
      <c r="F15" s="72">
        <f t="shared" ref="F15" si="6">SUM(F16:F17)</f>
        <v>139591</v>
      </c>
    </row>
    <row r="16" spans="1:6" x14ac:dyDescent="0.25">
      <c r="A16" s="13" t="s">
        <v>235</v>
      </c>
      <c r="B16" s="8">
        <v>70968.649999999994</v>
      </c>
      <c r="C16" s="9">
        <v>164808.5</v>
      </c>
      <c r="D16" s="9">
        <v>139591</v>
      </c>
      <c r="E16" s="9">
        <v>139591</v>
      </c>
      <c r="F16" s="9">
        <v>139591</v>
      </c>
    </row>
    <row r="17" spans="1:6" x14ac:dyDescent="0.25">
      <c r="A17" s="13" t="s">
        <v>236</v>
      </c>
      <c r="B17" s="8">
        <v>12620.1</v>
      </c>
      <c r="C17" s="9">
        <v>244447</v>
      </c>
      <c r="D17" s="9">
        <v>0</v>
      </c>
      <c r="E17" s="9">
        <v>0</v>
      </c>
      <c r="F17" s="9">
        <v>0</v>
      </c>
    </row>
    <row r="18" spans="1:6" s="73" customFormat="1" x14ac:dyDescent="0.25">
      <c r="A18" s="23" t="s">
        <v>237</v>
      </c>
      <c r="B18" s="72">
        <f>B19</f>
        <v>12956.8</v>
      </c>
      <c r="C18" s="72">
        <f t="shared" ref="C18" si="7">C19</f>
        <v>1327</v>
      </c>
      <c r="D18" s="72">
        <f t="shared" ref="D18" si="8">D19</f>
        <v>1327</v>
      </c>
      <c r="E18" s="72">
        <f t="shared" ref="E18" si="9">E19</f>
        <v>1327</v>
      </c>
      <c r="F18" s="72">
        <f t="shared" ref="F18" si="10">F19</f>
        <v>1327</v>
      </c>
    </row>
    <row r="19" spans="1:6" x14ac:dyDescent="0.25">
      <c r="A19" s="13" t="s">
        <v>238</v>
      </c>
      <c r="B19" s="8">
        <v>12956.8</v>
      </c>
      <c r="C19" s="9">
        <v>1327</v>
      </c>
      <c r="D19" s="9">
        <v>1327</v>
      </c>
      <c r="E19" s="9">
        <v>1327</v>
      </c>
      <c r="F19" s="10">
        <v>1327</v>
      </c>
    </row>
    <row r="22" spans="1:6" ht="15.75" customHeight="1" x14ac:dyDescent="0.25">
      <c r="A22" s="84" t="s">
        <v>49</v>
      </c>
      <c r="B22" s="84"/>
      <c r="C22" s="84"/>
      <c r="D22" s="84"/>
      <c r="E22" s="84"/>
      <c r="F22" s="84"/>
    </row>
    <row r="23" spans="1:6" ht="18" x14ac:dyDescent="0.25">
      <c r="A23" s="4"/>
      <c r="B23" s="4"/>
      <c r="C23" s="4"/>
      <c r="D23" s="4"/>
      <c r="E23" s="5"/>
      <c r="F23" s="5"/>
    </row>
    <row r="24" spans="1:6" ht="25.5" x14ac:dyDescent="0.25">
      <c r="A24" s="19" t="s">
        <v>50</v>
      </c>
      <c r="B24" s="18" t="s">
        <v>32</v>
      </c>
      <c r="C24" s="19" t="s">
        <v>33</v>
      </c>
      <c r="D24" s="19" t="s">
        <v>30</v>
      </c>
      <c r="E24" s="19" t="s">
        <v>26</v>
      </c>
      <c r="F24" s="19" t="s">
        <v>31</v>
      </c>
    </row>
    <row r="25" spans="1:6" x14ac:dyDescent="0.25">
      <c r="A25" s="40" t="s">
        <v>1</v>
      </c>
      <c r="B25" s="71">
        <f>B26+B28+B30+B33</f>
        <v>1238518.99</v>
      </c>
      <c r="C25" s="71">
        <f t="shared" ref="C25:F25" si="11">C26+C28+C30+C33</f>
        <v>1525330.5</v>
      </c>
      <c r="D25" s="71">
        <f t="shared" si="11"/>
        <v>1299877</v>
      </c>
      <c r="E25" s="71">
        <f t="shared" si="11"/>
        <v>1299877</v>
      </c>
      <c r="F25" s="71">
        <f t="shared" si="11"/>
        <v>1299877</v>
      </c>
    </row>
    <row r="26" spans="1:6" s="73" customFormat="1" ht="15.75" customHeight="1" x14ac:dyDescent="0.25">
      <c r="A26" s="23" t="s">
        <v>52</v>
      </c>
      <c r="B26" s="72">
        <f>B27</f>
        <v>986861.9</v>
      </c>
      <c r="C26" s="72">
        <f t="shared" ref="C26:F26" si="12">C27</f>
        <v>986862</v>
      </c>
      <c r="D26" s="72">
        <f t="shared" si="12"/>
        <v>986862</v>
      </c>
      <c r="E26" s="72">
        <f t="shared" si="12"/>
        <v>986862</v>
      </c>
      <c r="F26" s="72">
        <f t="shared" si="12"/>
        <v>986862</v>
      </c>
    </row>
    <row r="27" spans="1:6" x14ac:dyDescent="0.25">
      <c r="A27" s="13" t="s">
        <v>53</v>
      </c>
      <c r="B27" s="8">
        <v>986861.9</v>
      </c>
      <c r="C27" s="8">
        <v>986862</v>
      </c>
      <c r="D27" s="8">
        <v>986862</v>
      </c>
      <c r="E27" s="8">
        <v>986862</v>
      </c>
      <c r="F27" s="8">
        <v>986862</v>
      </c>
    </row>
    <row r="28" spans="1:6" s="73" customFormat="1" x14ac:dyDescent="0.25">
      <c r="A28" s="23" t="s">
        <v>54</v>
      </c>
      <c r="B28" s="72">
        <f>B29</f>
        <v>149702.92000000001</v>
      </c>
      <c r="C28" s="72">
        <f t="shared" ref="C28:F28" si="13">C29</f>
        <v>127886</v>
      </c>
      <c r="D28" s="72">
        <f t="shared" si="13"/>
        <v>172097</v>
      </c>
      <c r="E28" s="72">
        <f t="shared" si="13"/>
        <v>172097</v>
      </c>
      <c r="F28" s="72">
        <f t="shared" si="13"/>
        <v>172097</v>
      </c>
    </row>
    <row r="29" spans="1:6" x14ac:dyDescent="0.25">
      <c r="A29" s="13" t="s">
        <v>55</v>
      </c>
      <c r="B29" s="8">
        <v>149702.92000000001</v>
      </c>
      <c r="C29" s="9">
        <v>127886</v>
      </c>
      <c r="D29" s="9">
        <v>172097</v>
      </c>
      <c r="E29" s="9">
        <v>172097</v>
      </c>
      <c r="F29" s="9">
        <v>172097</v>
      </c>
    </row>
    <row r="30" spans="1:6" s="73" customFormat="1" x14ac:dyDescent="0.25">
      <c r="A30" s="23" t="s">
        <v>51</v>
      </c>
      <c r="B30" s="72">
        <f>SUM(B31:B32)</f>
        <v>88997.37</v>
      </c>
      <c r="C30" s="72">
        <f t="shared" ref="C30:F30" si="14">SUM(C31:C32)</f>
        <v>409255.5</v>
      </c>
      <c r="D30" s="72">
        <f t="shared" si="14"/>
        <v>139591</v>
      </c>
      <c r="E30" s="72">
        <f t="shared" si="14"/>
        <v>139591</v>
      </c>
      <c r="F30" s="72">
        <f t="shared" si="14"/>
        <v>139591</v>
      </c>
    </row>
    <row r="31" spans="1:6" x14ac:dyDescent="0.25">
      <c r="A31" s="13" t="s">
        <v>235</v>
      </c>
      <c r="B31" s="8">
        <v>70968.649999999994</v>
      </c>
      <c r="C31" s="9">
        <v>164808.5</v>
      </c>
      <c r="D31" s="9">
        <v>139591</v>
      </c>
      <c r="E31" s="9">
        <v>139591</v>
      </c>
      <c r="F31" s="9">
        <v>139591</v>
      </c>
    </row>
    <row r="32" spans="1:6" x14ac:dyDescent="0.25">
      <c r="A32" s="13" t="s">
        <v>236</v>
      </c>
      <c r="B32" s="8">
        <v>18028.72</v>
      </c>
      <c r="C32" s="9">
        <v>244447</v>
      </c>
      <c r="D32" s="9">
        <v>0</v>
      </c>
      <c r="E32" s="9">
        <v>0</v>
      </c>
      <c r="F32" s="9">
        <v>0</v>
      </c>
    </row>
    <row r="33" spans="1:6" s="73" customFormat="1" x14ac:dyDescent="0.25">
      <c r="A33" s="23" t="s">
        <v>237</v>
      </c>
      <c r="B33" s="72">
        <f>B34</f>
        <v>12956.8</v>
      </c>
      <c r="C33" s="72">
        <f t="shared" ref="C33:F33" si="15">C34</f>
        <v>1327</v>
      </c>
      <c r="D33" s="72">
        <f t="shared" si="15"/>
        <v>1327</v>
      </c>
      <c r="E33" s="72">
        <f t="shared" si="15"/>
        <v>1327</v>
      </c>
      <c r="F33" s="72">
        <f t="shared" si="15"/>
        <v>1327</v>
      </c>
    </row>
    <row r="34" spans="1:6" x14ac:dyDescent="0.25">
      <c r="A34" s="13" t="s">
        <v>238</v>
      </c>
      <c r="B34" s="8">
        <v>12956.8</v>
      </c>
      <c r="C34" s="9">
        <v>1327</v>
      </c>
      <c r="D34" s="9">
        <v>1327</v>
      </c>
      <c r="E34" s="9">
        <v>1327</v>
      </c>
      <c r="F34" s="10">
        <v>1327</v>
      </c>
    </row>
  </sheetData>
  <mergeCells count="5">
    <mergeCell ref="A1:F1"/>
    <mergeCell ref="A3:F3"/>
    <mergeCell ref="A5:F5"/>
    <mergeCell ref="A7:F7"/>
    <mergeCell ref="A22:F22"/>
  </mergeCells>
  <pageMargins left="0.7" right="0.7" top="0.75" bottom="0.75" header="0.3" footer="0.3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2"/>
  <sheetViews>
    <sheetView workbookViewId="0">
      <selection activeCell="F12" sqref="F12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84" t="s">
        <v>71</v>
      </c>
      <c r="B1" s="84"/>
      <c r="C1" s="84"/>
      <c r="D1" s="84"/>
      <c r="E1" s="84"/>
      <c r="F1" s="84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84" t="s">
        <v>18</v>
      </c>
      <c r="B3" s="84"/>
      <c r="C3" s="84"/>
      <c r="D3" s="84"/>
      <c r="E3" s="97"/>
      <c r="F3" s="97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84" t="s">
        <v>4</v>
      </c>
      <c r="B5" s="85"/>
      <c r="C5" s="85"/>
      <c r="D5" s="85"/>
      <c r="E5" s="85"/>
      <c r="F5" s="85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84" t="s">
        <v>13</v>
      </c>
      <c r="B7" s="102"/>
      <c r="C7" s="102"/>
      <c r="D7" s="102"/>
      <c r="E7" s="102"/>
      <c r="F7" s="102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19" t="s">
        <v>50</v>
      </c>
      <c r="B9" s="18" t="s">
        <v>32</v>
      </c>
      <c r="C9" s="19" t="s">
        <v>33</v>
      </c>
      <c r="D9" s="19" t="s">
        <v>30</v>
      </c>
      <c r="E9" s="19" t="s">
        <v>26</v>
      </c>
      <c r="F9" s="19" t="s">
        <v>31</v>
      </c>
    </row>
    <row r="10" spans="1:6" ht="15.75" customHeight="1" x14ac:dyDescent="0.25">
      <c r="A10" s="11" t="s">
        <v>14</v>
      </c>
      <c r="B10" s="151">
        <f>B11</f>
        <v>1238518.99</v>
      </c>
      <c r="C10" s="151">
        <f t="shared" ref="C10:F11" si="0">C11</f>
        <v>1525330.5</v>
      </c>
      <c r="D10" s="151">
        <f t="shared" si="0"/>
        <v>1299877</v>
      </c>
      <c r="E10" s="151">
        <f t="shared" si="0"/>
        <v>1299877</v>
      </c>
      <c r="F10" s="151">
        <f t="shared" si="0"/>
        <v>1299877</v>
      </c>
    </row>
    <row r="11" spans="1:6" ht="15.75" customHeight="1" x14ac:dyDescent="0.25">
      <c r="A11" s="11" t="s">
        <v>239</v>
      </c>
      <c r="B11" s="8">
        <f>B12</f>
        <v>1238518.99</v>
      </c>
      <c r="C11" s="8">
        <f t="shared" si="0"/>
        <v>1525330.5</v>
      </c>
      <c r="D11" s="8">
        <f t="shared" si="0"/>
        <v>1299877</v>
      </c>
      <c r="E11" s="8">
        <f t="shared" si="0"/>
        <v>1299877</v>
      </c>
      <c r="F11" s="8">
        <f t="shared" si="0"/>
        <v>1299877</v>
      </c>
    </row>
    <row r="12" spans="1:6" x14ac:dyDescent="0.25">
      <c r="A12" s="17" t="s">
        <v>240</v>
      </c>
      <c r="B12" s="8">
        <v>1238518.99</v>
      </c>
      <c r="C12" s="9">
        <v>1525330.5</v>
      </c>
      <c r="D12" s="9">
        <v>1299877</v>
      </c>
      <c r="E12" s="9">
        <v>1299877</v>
      </c>
      <c r="F12" s="9">
        <v>1299877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7"/>
  <sheetViews>
    <sheetView workbookViewId="0">
      <selection activeCell="E21" sqref="E2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84" t="s">
        <v>71</v>
      </c>
      <c r="B1" s="84"/>
      <c r="C1" s="84"/>
      <c r="D1" s="84"/>
      <c r="E1" s="84"/>
      <c r="F1" s="84"/>
      <c r="G1" s="84"/>
      <c r="H1" s="84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84" t="s">
        <v>18</v>
      </c>
      <c r="B3" s="84"/>
      <c r="C3" s="84"/>
      <c r="D3" s="84"/>
      <c r="E3" s="84"/>
      <c r="F3" s="84"/>
      <c r="G3" s="84"/>
      <c r="H3" s="84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84" t="s">
        <v>56</v>
      </c>
      <c r="B5" s="84"/>
      <c r="C5" s="84"/>
      <c r="D5" s="84"/>
      <c r="E5" s="84"/>
      <c r="F5" s="84"/>
      <c r="G5" s="84"/>
      <c r="H5" s="84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19" t="s">
        <v>5</v>
      </c>
      <c r="B7" s="18" t="s">
        <v>6</v>
      </c>
      <c r="C7" s="18" t="s">
        <v>29</v>
      </c>
      <c r="D7" s="18" t="s">
        <v>32</v>
      </c>
      <c r="E7" s="19" t="s">
        <v>33</v>
      </c>
      <c r="F7" s="19" t="s">
        <v>30</v>
      </c>
      <c r="G7" s="19" t="s">
        <v>26</v>
      </c>
      <c r="H7" s="19" t="s">
        <v>31</v>
      </c>
    </row>
    <row r="8" spans="1:8" x14ac:dyDescent="0.25">
      <c r="A8" s="38"/>
      <c r="B8" s="39"/>
      <c r="C8" s="37" t="s">
        <v>58</v>
      </c>
      <c r="D8" s="71">
        <f>D9</f>
        <v>0</v>
      </c>
      <c r="E8" s="71">
        <f t="shared" ref="E8:H8" si="0">E9</f>
        <v>0</v>
      </c>
      <c r="F8" s="71">
        <f t="shared" si="0"/>
        <v>0</v>
      </c>
      <c r="G8" s="71">
        <f t="shared" si="0"/>
        <v>0</v>
      </c>
      <c r="H8" s="71">
        <f t="shared" si="0"/>
        <v>0</v>
      </c>
    </row>
    <row r="9" spans="1:8" s="73" customFormat="1" ht="25.5" x14ac:dyDescent="0.25">
      <c r="A9" s="11">
        <v>8</v>
      </c>
      <c r="B9" s="11"/>
      <c r="C9" s="11" t="s">
        <v>15</v>
      </c>
      <c r="D9" s="72">
        <v>0</v>
      </c>
      <c r="E9" s="120">
        <v>0</v>
      </c>
      <c r="F9" s="120">
        <v>0</v>
      </c>
      <c r="G9" s="120">
        <v>0</v>
      </c>
      <c r="H9" s="120">
        <v>0</v>
      </c>
    </row>
    <row r="10" spans="1:8" x14ac:dyDescent="0.25">
      <c r="A10" s="11"/>
      <c r="B10" s="15">
        <v>84</v>
      </c>
      <c r="C10" s="15" t="s">
        <v>22</v>
      </c>
      <c r="D10" s="8"/>
      <c r="E10" s="9"/>
      <c r="F10" s="9"/>
      <c r="G10" s="9"/>
      <c r="H10" s="9"/>
    </row>
    <row r="11" spans="1:8" x14ac:dyDescent="0.25">
      <c r="A11" s="11"/>
      <c r="B11" s="15"/>
      <c r="C11" s="41"/>
      <c r="D11" s="8"/>
      <c r="E11" s="9"/>
      <c r="F11" s="9"/>
      <c r="G11" s="9"/>
      <c r="H11" s="9"/>
    </row>
    <row r="12" spans="1:8" s="73" customFormat="1" x14ac:dyDescent="0.25">
      <c r="A12" s="11"/>
      <c r="B12" s="11"/>
      <c r="C12" s="37" t="s">
        <v>61</v>
      </c>
      <c r="D12" s="130">
        <f>D13</f>
        <v>46359.199999999997</v>
      </c>
      <c r="E12" s="130">
        <f t="shared" ref="E12:H13" si="1">E13</f>
        <v>57071</v>
      </c>
      <c r="F12" s="130">
        <f t="shared" si="1"/>
        <v>45000</v>
      </c>
      <c r="G12" s="130">
        <f t="shared" si="1"/>
        <v>45000</v>
      </c>
      <c r="H12" s="130">
        <f t="shared" si="1"/>
        <v>45000</v>
      </c>
    </row>
    <row r="13" spans="1:8" s="73" customFormat="1" ht="25.5" x14ac:dyDescent="0.25">
      <c r="A13" s="14">
        <v>5</v>
      </c>
      <c r="B13" s="14"/>
      <c r="C13" s="23" t="s">
        <v>16</v>
      </c>
      <c r="D13" s="72">
        <f>D14</f>
        <v>46359.199999999997</v>
      </c>
      <c r="E13" s="72">
        <f t="shared" si="1"/>
        <v>57071</v>
      </c>
      <c r="F13" s="72">
        <f t="shared" si="1"/>
        <v>45000</v>
      </c>
      <c r="G13" s="72">
        <f t="shared" si="1"/>
        <v>45000</v>
      </c>
      <c r="H13" s="72">
        <f t="shared" si="1"/>
        <v>45000</v>
      </c>
    </row>
    <row r="14" spans="1:8" s="119" customFormat="1" ht="25.5" x14ac:dyDescent="0.25">
      <c r="A14" s="114"/>
      <c r="B14" s="114">
        <v>54</v>
      </c>
      <c r="C14" s="129" t="s">
        <v>23</v>
      </c>
      <c r="D14" s="64">
        <f>D15</f>
        <v>46359.199999999997</v>
      </c>
      <c r="E14" s="64">
        <f t="shared" ref="E14:H16" si="2">E15</f>
        <v>57071</v>
      </c>
      <c r="F14" s="64">
        <f t="shared" si="2"/>
        <v>45000</v>
      </c>
      <c r="G14" s="64">
        <f t="shared" si="2"/>
        <v>45000</v>
      </c>
      <c r="H14" s="64">
        <f t="shared" si="2"/>
        <v>45000</v>
      </c>
    </row>
    <row r="15" spans="1:8" s="119" customFormat="1" ht="51" x14ac:dyDescent="0.25">
      <c r="A15" s="127"/>
      <c r="B15" s="127">
        <v>542</v>
      </c>
      <c r="C15" s="128" t="s">
        <v>233</v>
      </c>
      <c r="D15" s="68">
        <f>D16</f>
        <v>46359.199999999997</v>
      </c>
      <c r="E15" s="68">
        <f t="shared" si="2"/>
        <v>57071</v>
      </c>
      <c r="F15" s="68">
        <f t="shared" si="2"/>
        <v>45000</v>
      </c>
      <c r="G15" s="68">
        <f t="shared" si="2"/>
        <v>45000</v>
      </c>
      <c r="H15" s="68">
        <f t="shared" si="2"/>
        <v>45000</v>
      </c>
    </row>
    <row r="16" spans="1:8" s="119" customFormat="1" ht="38.25" x14ac:dyDescent="0.25">
      <c r="A16" s="125"/>
      <c r="B16" s="125">
        <v>5422</v>
      </c>
      <c r="C16" s="126" t="s">
        <v>114</v>
      </c>
      <c r="D16" s="70">
        <f>D17</f>
        <v>46359.199999999997</v>
      </c>
      <c r="E16" s="70">
        <f t="shared" si="2"/>
        <v>57071</v>
      </c>
      <c r="F16" s="70">
        <f t="shared" si="2"/>
        <v>45000</v>
      </c>
      <c r="G16" s="70">
        <f t="shared" si="2"/>
        <v>45000</v>
      </c>
      <c r="H16" s="70">
        <f t="shared" si="2"/>
        <v>45000</v>
      </c>
    </row>
    <row r="17" spans="1:8" s="119" customFormat="1" ht="51" x14ac:dyDescent="0.25">
      <c r="A17" s="15"/>
      <c r="B17" s="15">
        <v>54222</v>
      </c>
      <c r="C17" s="24" t="s">
        <v>234</v>
      </c>
      <c r="D17" s="8">
        <v>46359.199999999997</v>
      </c>
      <c r="E17" s="9">
        <v>57071</v>
      </c>
      <c r="F17" s="9">
        <v>45000</v>
      </c>
      <c r="G17" s="9">
        <v>45000</v>
      </c>
      <c r="H17" s="10">
        <v>45000</v>
      </c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6"/>
  <sheetViews>
    <sheetView workbookViewId="0">
      <selection activeCell="F23" sqref="F23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84" t="s">
        <v>71</v>
      </c>
      <c r="B1" s="84"/>
      <c r="C1" s="84"/>
      <c r="D1" s="84"/>
      <c r="E1" s="84"/>
      <c r="F1" s="84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customHeight="1" x14ac:dyDescent="0.25">
      <c r="A3" s="84" t="s">
        <v>18</v>
      </c>
      <c r="B3" s="84"/>
      <c r="C3" s="84"/>
      <c r="D3" s="84"/>
      <c r="E3" s="84"/>
      <c r="F3" s="84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84" t="s">
        <v>57</v>
      </c>
      <c r="B5" s="84"/>
      <c r="C5" s="84"/>
      <c r="D5" s="84"/>
      <c r="E5" s="84"/>
      <c r="F5" s="84"/>
    </row>
    <row r="6" spans="1:6" ht="18" x14ac:dyDescent="0.25">
      <c r="A6" s="4"/>
      <c r="B6" s="4"/>
      <c r="C6" s="4"/>
      <c r="D6" s="4"/>
      <c r="E6" s="5"/>
      <c r="F6" s="5"/>
    </row>
    <row r="7" spans="1:6" ht="25.5" x14ac:dyDescent="0.25">
      <c r="A7" s="18" t="s">
        <v>50</v>
      </c>
      <c r="B7" s="18" t="s">
        <v>32</v>
      </c>
      <c r="C7" s="19" t="s">
        <v>33</v>
      </c>
      <c r="D7" s="19" t="s">
        <v>30</v>
      </c>
      <c r="E7" s="19" t="s">
        <v>26</v>
      </c>
      <c r="F7" s="19" t="s">
        <v>31</v>
      </c>
    </row>
    <row r="8" spans="1:6" x14ac:dyDescent="0.25">
      <c r="A8" s="11" t="s">
        <v>58</v>
      </c>
      <c r="B8" s="152">
        <f>B9</f>
        <v>0</v>
      </c>
      <c r="C8" s="152">
        <f t="shared" ref="C8:F8" si="0">C9</f>
        <v>0</v>
      </c>
      <c r="D8" s="152">
        <f t="shared" si="0"/>
        <v>0</v>
      </c>
      <c r="E8" s="152">
        <f t="shared" si="0"/>
        <v>0</v>
      </c>
      <c r="F8" s="152">
        <f t="shared" si="0"/>
        <v>0</v>
      </c>
    </row>
    <row r="9" spans="1:6" ht="25.5" x14ac:dyDescent="0.25">
      <c r="A9" s="11" t="s">
        <v>59</v>
      </c>
      <c r="B9" s="151">
        <f>B10</f>
        <v>0</v>
      </c>
      <c r="C9" s="151">
        <f t="shared" ref="C9:F9" si="1">C10</f>
        <v>0</v>
      </c>
      <c r="D9" s="151">
        <f t="shared" si="1"/>
        <v>0</v>
      </c>
      <c r="E9" s="151">
        <f t="shared" si="1"/>
        <v>0</v>
      </c>
      <c r="F9" s="151">
        <f t="shared" si="1"/>
        <v>0</v>
      </c>
    </row>
    <row r="10" spans="1:6" ht="25.5" x14ac:dyDescent="0.25">
      <c r="A10" s="16" t="s">
        <v>60</v>
      </c>
      <c r="B10" s="8">
        <v>0</v>
      </c>
      <c r="C10" s="9">
        <v>0</v>
      </c>
      <c r="D10" s="9">
        <v>0</v>
      </c>
      <c r="E10" s="9">
        <v>0</v>
      </c>
      <c r="F10" s="9">
        <v>0</v>
      </c>
    </row>
    <row r="11" spans="1:6" x14ac:dyDescent="0.25">
      <c r="A11" s="16"/>
      <c r="B11" s="8"/>
      <c r="C11" s="9"/>
      <c r="D11" s="9"/>
      <c r="E11" s="9"/>
      <c r="F11" s="9"/>
    </row>
    <row r="12" spans="1:6" x14ac:dyDescent="0.25">
      <c r="A12" s="11" t="s">
        <v>61</v>
      </c>
      <c r="B12" s="152">
        <f>B13+B15</f>
        <v>46359</v>
      </c>
      <c r="C12" s="152">
        <f t="shared" ref="C12:F12" si="2">C13+C15</f>
        <v>57071</v>
      </c>
      <c r="D12" s="152">
        <f t="shared" si="2"/>
        <v>45000</v>
      </c>
      <c r="E12" s="152">
        <f t="shared" si="2"/>
        <v>45000</v>
      </c>
      <c r="F12" s="152">
        <f t="shared" si="2"/>
        <v>45000</v>
      </c>
    </row>
    <row r="13" spans="1:6" x14ac:dyDescent="0.25">
      <c r="A13" s="23" t="s">
        <v>54</v>
      </c>
      <c r="B13" s="151">
        <f>B14</f>
        <v>46359</v>
      </c>
      <c r="C13" s="151">
        <f t="shared" ref="C13:F13" si="3">C14</f>
        <v>0</v>
      </c>
      <c r="D13" s="151">
        <f t="shared" si="3"/>
        <v>43000</v>
      </c>
      <c r="E13" s="151">
        <f t="shared" si="3"/>
        <v>43000</v>
      </c>
      <c r="F13" s="151">
        <f t="shared" si="3"/>
        <v>43000</v>
      </c>
    </row>
    <row r="14" spans="1:6" x14ac:dyDescent="0.25">
      <c r="A14" s="13" t="s">
        <v>55</v>
      </c>
      <c r="B14" s="8">
        <v>46359</v>
      </c>
      <c r="C14" s="9">
        <v>0</v>
      </c>
      <c r="D14" s="9">
        <v>43000</v>
      </c>
      <c r="E14" s="9">
        <v>43000</v>
      </c>
      <c r="F14" s="10">
        <v>43000</v>
      </c>
    </row>
    <row r="15" spans="1:6" x14ac:dyDescent="0.25">
      <c r="A15" s="23" t="s">
        <v>51</v>
      </c>
      <c r="B15" s="151">
        <f>B16</f>
        <v>0</v>
      </c>
      <c r="C15" s="151">
        <f t="shared" ref="C15:F15" si="4">C16</f>
        <v>57071</v>
      </c>
      <c r="D15" s="151">
        <f t="shared" si="4"/>
        <v>2000</v>
      </c>
      <c r="E15" s="151">
        <f t="shared" si="4"/>
        <v>2000</v>
      </c>
      <c r="F15" s="151">
        <f t="shared" si="4"/>
        <v>2000</v>
      </c>
    </row>
    <row r="16" spans="1:6" x14ac:dyDescent="0.25">
      <c r="A16" s="13" t="s">
        <v>235</v>
      </c>
      <c r="B16" s="8">
        <v>0</v>
      </c>
      <c r="C16" s="9">
        <v>57071</v>
      </c>
      <c r="D16" s="9">
        <v>2000</v>
      </c>
      <c r="E16" s="9">
        <v>2000</v>
      </c>
      <c r="F16" s="10">
        <v>2000</v>
      </c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53"/>
  <sheetViews>
    <sheetView tabSelected="1" zoomScaleNormal="100" workbookViewId="0">
      <selection activeCell="K107" sqref="K107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42" customHeight="1" x14ac:dyDescent="0.25">
      <c r="A1" s="84" t="s">
        <v>71</v>
      </c>
      <c r="B1" s="84"/>
      <c r="C1" s="84"/>
      <c r="D1" s="84"/>
      <c r="E1" s="84"/>
      <c r="F1" s="84"/>
      <c r="G1" s="84"/>
      <c r="H1" s="84"/>
      <c r="I1" s="84"/>
    </row>
    <row r="2" spans="1:9" ht="18" x14ac:dyDescent="0.25">
      <c r="A2" s="4"/>
      <c r="B2" s="4"/>
      <c r="C2" s="4"/>
      <c r="D2" s="4"/>
      <c r="E2" s="4"/>
      <c r="F2" s="4"/>
      <c r="G2" s="4"/>
      <c r="H2" s="5"/>
      <c r="I2" s="5"/>
    </row>
    <row r="3" spans="1:9" ht="18" customHeight="1" x14ac:dyDescent="0.25">
      <c r="A3" s="84" t="s">
        <v>17</v>
      </c>
      <c r="B3" s="84"/>
      <c r="C3" s="84"/>
      <c r="D3" s="84"/>
      <c r="E3" s="84"/>
      <c r="F3" s="84"/>
      <c r="G3" s="84"/>
      <c r="H3" s="84"/>
      <c r="I3" s="84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25.5" x14ac:dyDescent="0.25">
      <c r="A5" s="106" t="s">
        <v>19</v>
      </c>
      <c r="B5" s="107"/>
      <c r="C5" s="108"/>
      <c r="D5" s="18" t="s">
        <v>20</v>
      </c>
      <c r="E5" s="18" t="s">
        <v>32</v>
      </c>
      <c r="F5" s="19" t="s">
        <v>33</v>
      </c>
      <c r="G5" s="19" t="s">
        <v>30</v>
      </c>
      <c r="H5" s="19" t="s">
        <v>26</v>
      </c>
      <c r="I5" s="19" t="s">
        <v>31</v>
      </c>
    </row>
    <row r="6" spans="1:9" s="73" customFormat="1" ht="25.5" customHeight="1" x14ac:dyDescent="0.25">
      <c r="A6" s="103" t="s">
        <v>72</v>
      </c>
      <c r="B6" s="104"/>
      <c r="C6" s="105"/>
      <c r="D6" s="26" t="s">
        <v>73</v>
      </c>
      <c r="E6" s="130"/>
      <c r="F6" s="130">
        <f>F7+F81+F112</f>
        <v>1525331</v>
      </c>
      <c r="G6" s="130">
        <f>G7+G81+G112</f>
        <v>1299877</v>
      </c>
      <c r="H6" s="130">
        <f>H7+H81+H112</f>
        <v>1299877</v>
      </c>
      <c r="I6" s="130">
        <f>I7+I81+I112</f>
        <v>1299877</v>
      </c>
    </row>
    <row r="7" spans="1:9" s="73" customFormat="1" ht="51" x14ac:dyDescent="0.25">
      <c r="A7" s="147" t="s">
        <v>74</v>
      </c>
      <c r="B7" s="148"/>
      <c r="C7" s="149"/>
      <c r="D7" s="144" t="s">
        <v>75</v>
      </c>
      <c r="E7" s="150"/>
      <c r="F7" s="150">
        <f t="shared" ref="F7:I8" si="0">F8</f>
        <v>986862</v>
      </c>
      <c r="G7" s="150">
        <f t="shared" si="0"/>
        <v>986862</v>
      </c>
      <c r="H7" s="150">
        <f t="shared" si="0"/>
        <v>986862</v>
      </c>
      <c r="I7" s="150">
        <f t="shared" si="0"/>
        <v>986862</v>
      </c>
    </row>
    <row r="8" spans="1:9" x14ac:dyDescent="0.25">
      <c r="A8" s="109">
        <v>11</v>
      </c>
      <c r="B8" s="110"/>
      <c r="C8" s="111"/>
      <c r="D8" s="36" t="s">
        <v>76</v>
      </c>
      <c r="E8" s="8"/>
      <c r="F8" s="8">
        <f t="shared" si="0"/>
        <v>986862</v>
      </c>
      <c r="G8" s="8">
        <f>G9</f>
        <v>986862</v>
      </c>
      <c r="H8" s="8">
        <f>H9</f>
        <v>986862</v>
      </c>
      <c r="I8" s="8">
        <f>I9</f>
        <v>986862</v>
      </c>
    </row>
    <row r="9" spans="1:9" x14ac:dyDescent="0.25">
      <c r="A9" s="131"/>
      <c r="B9" s="11">
        <v>3</v>
      </c>
      <c r="C9" s="11"/>
      <c r="D9" s="11" t="s">
        <v>10</v>
      </c>
      <c r="E9" s="8"/>
      <c r="F9" s="8">
        <f>F10+F26+F74</f>
        <v>986862</v>
      </c>
      <c r="G9" s="8">
        <f>G10+G26+G74</f>
        <v>986862</v>
      </c>
      <c r="H9" s="8">
        <f>H10+H26+H74</f>
        <v>986862</v>
      </c>
      <c r="I9" s="8">
        <f>I10+I26+I74</f>
        <v>986862</v>
      </c>
    </row>
    <row r="10" spans="1:9" x14ac:dyDescent="0.25">
      <c r="A10" s="131"/>
      <c r="B10" s="65"/>
      <c r="C10" s="66">
        <v>31</v>
      </c>
      <c r="D10" s="66" t="s">
        <v>11</v>
      </c>
      <c r="E10" s="76"/>
      <c r="F10" s="64">
        <f>F11+F14+F21</f>
        <v>903708</v>
      </c>
      <c r="G10" s="64">
        <f>G11+G14+G21</f>
        <v>903709</v>
      </c>
      <c r="H10" s="64">
        <f>H11+H14+H21</f>
        <v>903709</v>
      </c>
      <c r="I10" s="64">
        <f>I11+I14+I21</f>
        <v>903709</v>
      </c>
    </row>
    <row r="11" spans="1:9" x14ac:dyDescent="0.25">
      <c r="A11" s="131"/>
      <c r="B11" s="67"/>
      <c r="C11" s="67">
        <v>311</v>
      </c>
      <c r="D11" s="115" t="s">
        <v>82</v>
      </c>
      <c r="E11" s="77"/>
      <c r="F11" s="68">
        <f t="shared" ref="F11:I12" si="1">F12</f>
        <v>705524</v>
      </c>
      <c r="G11" s="68">
        <f t="shared" si="1"/>
        <v>705525</v>
      </c>
      <c r="H11" s="68">
        <f t="shared" si="1"/>
        <v>705525</v>
      </c>
      <c r="I11" s="68">
        <f t="shared" si="1"/>
        <v>705525</v>
      </c>
    </row>
    <row r="12" spans="1:9" x14ac:dyDescent="0.25">
      <c r="A12" s="131"/>
      <c r="B12" s="69"/>
      <c r="C12" s="69">
        <v>3111</v>
      </c>
      <c r="D12" s="113" t="s">
        <v>83</v>
      </c>
      <c r="E12" s="78"/>
      <c r="F12" s="70">
        <f t="shared" si="1"/>
        <v>705524</v>
      </c>
      <c r="G12" s="70">
        <f t="shared" si="1"/>
        <v>705525</v>
      </c>
      <c r="H12" s="70">
        <f t="shared" si="1"/>
        <v>705525</v>
      </c>
      <c r="I12" s="70">
        <f t="shared" si="1"/>
        <v>705525</v>
      </c>
    </row>
    <row r="13" spans="1:9" x14ac:dyDescent="0.25">
      <c r="A13" s="131"/>
      <c r="B13" s="12"/>
      <c r="C13" s="12">
        <v>31111</v>
      </c>
      <c r="D13" s="112" t="s">
        <v>135</v>
      </c>
      <c r="E13" s="75"/>
      <c r="F13" s="8">
        <v>705524</v>
      </c>
      <c r="G13" s="8">
        <v>705525</v>
      </c>
      <c r="H13" s="8">
        <v>705525</v>
      </c>
      <c r="I13" s="8">
        <v>705525</v>
      </c>
    </row>
    <row r="14" spans="1:9" x14ac:dyDescent="0.25">
      <c r="A14" s="131"/>
      <c r="B14" s="67"/>
      <c r="C14" s="67">
        <v>312</v>
      </c>
      <c r="D14" s="115" t="s">
        <v>84</v>
      </c>
      <c r="E14" s="77"/>
      <c r="F14" s="68">
        <f t="shared" ref="F14:I14" si="2">F15</f>
        <v>27567</v>
      </c>
      <c r="G14" s="68">
        <f t="shared" si="2"/>
        <v>27567</v>
      </c>
      <c r="H14" s="68">
        <f t="shared" si="2"/>
        <v>27567</v>
      </c>
      <c r="I14" s="68">
        <f t="shared" si="2"/>
        <v>27567</v>
      </c>
    </row>
    <row r="15" spans="1:9" x14ac:dyDescent="0.25">
      <c r="A15" s="131"/>
      <c r="B15" s="69"/>
      <c r="C15" s="69">
        <v>3121</v>
      </c>
      <c r="D15" s="113" t="s">
        <v>84</v>
      </c>
      <c r="E15" s="78"/>
      <c r="F15" s="70">
        <f>SUM(F16:F20)</f>
        <v>27567</v>
      </c>
      <c r="G15" s="70">
        <f>SUM(G16:G20)</f>
        <v>27567</v>
      </c>
      <c r="H15" s="70">
        <f>SUM(H16:H20)</f>
        <v>27567</v>
      </c>
      <c r="I15" s="70">
        <f>SUM(I16:I20)</f>
        <v>27567</v>
      </c>
    </row>
    <row r="16" spans="1:9" x14ac:dyDescent="0.25">
      <c r="A16" s="131"/>
      <c r="B16" s="12"/>
      <c r="C16" s="12">
        <v>31212</v>
      </c>
      <c r="D16" s="112" t="s">
        <v>136</v>
      </c>
      <c r="E16" s="75"/>
      <c r="F16" s="8"/>
      <c r="G16" s="8">
        <v>5200</v>
      </c>
      <c r="H16" s="8">
        <v>5200</v>
      </c>
      <c r="I16" s="8">
        <v>5200</v>
      </c>
    </row>
    <row r="17" spans="1:9" x14ac:dyDescent="0.25">
      <c r="A17" s="131"/>
      <c r="B17" s="12"/>
      <c r="C17" s="12">
        <v>31213</v>
      </c>
      <c r="D17" s="112" t="s">
        <v>137</v>
      </c>
      <c r="E17" s="75"/>
      <c r="F17" s="8">
        <v>3345</v>
      </c>
      <c r="G17" s="8">
        <v>3345</v>
      </c>
      <c r="H17" s="8">
        <v>3345</v>
      </c>
      <c r="I17" s="8">
        <v>3345</v>
      </c>
    </row>
    <row r="18" spans="1:9" ht="25.5" x14ac:dyDescent="0.25">
      <c r="A18" s="131"/>
      <c r="B18" s="12"/>
      <c r="C18" s="12">
        <v>31215</v>
      </c>
      <c r="D18" s="112" t="s">
        <v>139</v>
      </c>
      <c r="E18" s="75"/>
      <c r="F18" s="8">
        <v>2522</v>
      </c>
      <c r="G18" s="8">
        <v>2522</v>
      </c>
      <c r="H18" s="8">
        <v>2522</v>
      </c>
      <c r="I18" s="8">
        <v>2522</v>
      </c>
    </row>
    <row r="19" spans="1:9" x14ac:dyDescent="0.25">
      <c r="A19" s="131"/>
      <c r="B19" s="12"/>
      <c r="C19" s="12">
        <v>31216</v>
      </c>
      <c r="D19" s="112" t="s">
        <v>140</v>
      </c>
      <c r="E19" s="75"/>
      <c r="F19" s="8">
        <v>9954</v>
      </c>
      <c r="G19" s="8">
        <v>900</v>
      </c>
      <c r="H19" s="8">
        <v>900</v>
      </c>
      <c r="I19" s="8">
        <v>900</v>
      </c>
    </row>
    <row r="20" spans="1:9" x14ac:dyDescent="0.25">
      <c r="A20" s="131"/>
      <c r="B20" s="12"/>
      <c r="C20" s="12">
        <v>31219</v>
      </c>
      <c r="D20" s="112" t="s">
        <v>141</v>
      </c>
      <c r="E20" s="75"/>
      <c r="F20" s="8">
        <v>11746</v>
      </c>
      <c r="G20" s="8">
        <v>15600</v>
      </c>
      <c r="H20" s="8">
        <v>15600</v>
      </c>
      <c r="I20" s="8">
        <v>15600</v>
      </c>
    </row>
    <row r="21" spans="1:9" x14ac:dyDescent="0.25">
      <c r="A21" s="131"/>
      <c r="B21" s="67"/>
      <c r="C21" s="67">
        <v>313</v>
      </c>
      <c r="D21" s="115" t="s">
        <v>85</v>
      </c>
      <c r="E21" s="77"/>
      <c r="F21" s="68">
        <f>F22+F24</f>
        <v>170617</v>
      </c>
      <c r="G21" s="68">
        <f t="shared" ref="G21:I21" si="3">G22+G24</f>
        <v>170617</v>
      </c>
      <c r="H21" s="68">
        <f t="shared" si="3"/>
        <v>170617</v>
      </c>
      <c r="I21" s="68">
        <f t="shared" si="3"/>
        <v>170617</v>
      </c>
    </row>
    <row r="22" spans="1:9" ht="25.5" x14ac:dyDescent="0.25">
      <c r="A22" s="131"/>
      <c r="B22" s="69"/>
      <c r="C22" s="69">
        <v>3131</v>
      </c>
      <c r="D22" s="113" t="s">
        <v>86</v>
      </c>
      <c r="E22" s="78"/>
      <c r="F22" s="70">
        <f t="shared" ref="F22:I22" si="4">F23</f>
        <v>55020</v>
      </c>
      <c r="G22" s="70">
        <f t="shared" si="4"/>
        <v>55020</v>
      </c>
      <c r="H22" s="70">
        <f t="shared" si="4"/>
        <v>55020</v>
      </c>
      <c r="I22" s="70">
        <f t="shared" si="4"/>
        <v>55020</v>
      </c>
    </row>
    <row r="23" spans="1:9" ht="25.5" x14ac:dyDescent="0.25">
      <c r="A23" s="131"/>
      <c r="B23" s="12"/>
      <c r="C23" s="12">
        <v>31311</v>
      </c>
      <c r="D23" s="112" t="s">
        <v>86</v>
      </c>
      <c r="E23" s="75"/>
      <c r="F23" s="8">
        <v>55020</v>
      </c>
      <c r="G23" s="8">
        <v>55020</v>
      </c>
      <c r="H23" s="8">
        <v>55020</v>
      </c>
      <c r="I23" s="8">
        <v>55020</v>
      </c>
    </row>
    <row r="24" spans="1:9" ht="25.5" x14ac:dyDescent="0.25">
      <c r="A24" s="131"/>
      <c r="B24" s="69"/>
      <c r="C24" s="69">
        <v>3132</v>
      </c>
      <c r="D24" s="113" t="s">
        <v>87</v>
      </c>
      <c r="E24" s="78"/>
      <c r="F24" s="70">
        <f t="shared" ref="F24:I24" si="5">F25</f>
        <v>115597</v>
      </c>
      <c r="G24" s="70">
        <f t="shared" si="5"/>
        <v>115597</v>
      </c>
      <c r="H24" s="70">
        <f t="shared" si="5"/>
        <v>115597</v>
      </c>
      <c r="I24" s="70">
        <f t="shared" si="5"/>
        <v>115597</v>
      </c>
    </row>
    <row r="25" spans="1:9" ht="25.5" x14ac:dyDescent="0.25">
      <c r="A25" s="131"/>
      <c r="B25" s="12"/>
      <c r="C25" s="12">
        <v>31321</v>
      </c>
      <c r="D25" s="112" t="s">
        <v>87</v>
      </c>
      <c r="E25" s="75"/>
      <c r="F25" s="8">
        <v>115597</v>
      </c>
      <c r="G25" s="8">
        <v>115597</v>
      </c>
      <c r="H25" s="8">
        <v>115597</v>
      </c>
      <c r="I25" s="8">
        <v>115597</v>
      </c>
    </row>
    <row r="26" spans="1:9" x14ac:dyDescent="0.25">
      <c r="A26" s="131"/>
      <c r="B26" s="63"/>
      <c r="C26" s="63">
        <v>32</v>
      </c>
      <c r="D26" s="116" t="s">
        <v>21</v>
      </c>
      <c r="E26" s="76"/>
      <c r="F26" s="64">
        <f>F27+F37+F53+F69</f>
        <v>80301</v>
      </c>
      <c r="G26" s="64">
        <f>G27+G37+G53+G69</f>
        <v>80300</v>
      </c>
      <c r="H26" s="64">
        <f>H27+H37+H53+H69</f>
        <v>80300</v>
      </c>
      <c r="I26" s="64">
        <f>I27+I37+I53+I69</f>
        <v>80300</v>
      </c>
    </row>
    <row r="27" spans="1:9" x14ac:dyDescent="0.25">
      <c r="A27" s="131"/>
      <c r="B27" s="67"/>
      <c r="C27" s="67">
        <v>321</v>
      </c>
      <c r="D27" s="115" t="s">
        <v>88</v>
      </c>
      <c r="E27" s="77"/>
      <c r="F27" s="68">
        <f>F28+F31+F34</f>
        <v>24673</v>
      </c>
      <c r="G27" s="68">
        <f>G28+G31+G34</f>
        <v>25897</v>
      </c>
      <c r="H27" s="68">
        <f>H28+H31+H34</f>
        <v>25897</v>
      </c>
      <c r="I27" s="68">
        <f>I28+I31+I34</f>
        <v>25897</v>
      </c>
    </row>
    <row r="28" spans="1:9" x14ac:dyDescent="0.25">
      <c r="A28" s="131"/>
      <c r="B28" s="69"/>
      <c r="C28" s="69">
        <v>3211</v>
      </c>
      <c r="D28" s="113" t="s">
        <v>89</v>
      </c>
      <c r="E28" s="78"/>
      <c r="F28" s="70">
        <f>SUM(F29:F30)</f>
        <v>0</v>
      </c>
      <c r="G28" s="70">
        <f>SUM(G29:G30)</f>
        <v>1224</v>
      </c>
      <c r="H28" s="70">
        <f>SUM(H29:H30)</f>
        <v>1224</v>
      </c>
      <c r="I28" s="70">
        <f>SUM(I29:I30)</f>
        <v>1224</v>
      </c>
    </row>
    <row r="29" spans="1:9" x14ac:dyDescent="0.25">
      <c r="A29" s="131"/>
      <c r="B29" s="12"/>
      <c r="C29" s="12">
        <v>32111</v>
      </c>
      <c r="D29" s="112" t="s">
        <v>143</v>
      </c>
      <c r="E29" s="75"/>
      <c r="F29" s="8"/>
      <c r="G29" s="8">
        <v>1091</v>
      </c>
      <c r="H29" s="8">
        <v>1091</v>
      </c>
      <c r="I29" s="8">
        <v>1091</v>
      </c>
    </row>
    <row r="30" spans="1:9" ht="25.5" x14ac:dyDescent="0.25">
      <c r="A30" s="131"/>
      <c r="B30" s="12"/>
      <c r="C30" s="12">
        <v>32115</v>
      </c>
      <c r="D30" s="112" t="s">
        <v>145</v>
      </c>
      <c r="E30" s="75"/>
      <c r="F30" s="8"/>
      <c r="G30" s="8">
        <v>133</v>
      </c>
      <c r="H30" s="8">
        <v>133</v>
      </c>
      <c r="I30" s="8">
        <v>133</v>
      </c>
    </row>
    <row r="31" spans="1:9" ht="25.5" x14ac:dyDescent="0.25">
      <c r="A31" s="131"/>
      <c r="B31" s="69"/>
      <c r="C31" s="69">
        <v>3212</v>
      </c>
      <c r="D31" s="113" t="s">
        <v>146</v>
      </c>
      <c r="E31" s="78"/>
      <c r="F31" s="70">
        <f t="shared" ref="F31:I31" si="6">SUM(F32:F33)</f>
        <v>23345</v>
      </c>
      <c r="G31" s="70">
        <f t="shared" si="6"/>
        <v>23345</v>
      </c>
      <c r="H31" s="70">
        <f t="shared" si="6"/>
        <v>23345</v>
      </c>
      <c r="I31" s="70">
        <f t="shared" si="6"/>
        <v>23345</v>
      </c>
    </row>
    <row r="32" spans="1:9" ht="25.5" x14ac:dyDescent="0.25">
      <c r="A32" s="131"/>
      <c r="B32" s="12"/>
      <c r="C32" s="12">
        <v>32121</v>
      </c>
      <c r="D32" s="112" t="s">
        <v>147</v>
      </c>
      <c r="E32" s="75"/>
      <c r="F32" s="8">
        <v>23345</v>
      </c>
      <c r="G32" s="8">
        <v>23345</v>
      </c>
      <c r="H32" s="8">
        <v>23345</v>
      </c>
      <c r="I32" s="8">
        <v>23345</v>
      </c>
    </row>
    <row r="33" spans="1:9" x14ac:dyDescent="0.25">
      <c r="A33" s="131"/>
      <c r="B33" s="12"/>
      <c r="C33" s="12">
        <v>32122</v>
      </c>
      <c r="D33" s="112" t="s">
        <v>148</v>
      </c>
      <c r="E33" s="75"/>
      <c r="F33" s="8"/>
      <c r="G33" s="8"/>
      <c r="H33" s="8"/>
      <c r="I33" s="8"/>
    </row>
    <row r="34" spans="1:9" x14ac:dyDescent="0.25">
      <c r="A34" s="131"/>
      <c r="B34" s="69"/>
      <c r="C34" s="69">
        <v>3213</v>
      </c>
      <c r="D34" s="113" t="s">
        <v>90</v>
      </c>
      <c r="E34" s="78"/>
      <c r="F34" s="70">
        <f t="shared" ref="F34:I34" si="7">SUM(F35:F36)</f>
        <v>1328</v>
      </c>
      <c r="G34" s="70">
        <f t="shared" si="7"/>
        <v>1328</v>
      </c>
      <c r="H34" s="70">
        <f t="shared" si="7"/>
        <v>1328</v>
      </c>
      <c r="I34" s="70">
        <f t="shared" si="7"/>
        <v>1328</v>
      </c>
    </row>
    <row r="35" spans="1:9" x14ac:dyDescent="0.25">
      <c r="A35" s="131"/>
      <c r="B35" s="12"/>
      <c r="C35" s="12">
        <v>32131</v>
      </c>
      <c r="D35" s="112" t="s">
        <v>149</v>
      </c>
      <c r="E35" s="75"/>
      <c r="F35" s="8">
        <v>664</v>
      </c>
      <c r="G35" s="8">
        <v>664</v>
      </c>
      <c r="H35" s="8">
        <v>664</v>
      </c>
      <c r="I35" s="8">
        <v>664</v>
      </c>
    </row>
    <row r="36" spans="1:9" x14ac:dyDescent="0.25">
      <c r="A36" s="131"/>
      <c r="B36" s="12"/>
      <c r="C36" s="12">
        <v>32132</v>
      </c>
      <c r="D36" s="112" t="s">
        <v>150</v>
      </c>
      <c r="E36" s="75"/>
      <c r="F36" s="8">
        <v>664</v>
      </c>
      <c r="G36" s="8">
        <v>664</v>
      </c>
      <c r="H36" s="8">
        <v>664</v>
      </c>
      <c r="I36" s="8">
        <v>664</v>
      </c>
    </row>
    <row r="37" spans="1:9" x14ac:dyDescent="0.25">
      <c r="A37" s="131"/>
      <c r="B37" s="67"/>
      <c r="C37" s="67">
        <v>322</v>
      </c>
      <c r="D37" s="115" t="s">
        <v>91</v>
      </c>
      <c r="E37" s="77"/>
      <c r="F37" s="77">
        <f>F38+F42+F46+F50</f>
        <v>34295</v>
      </c>
      <c r="G37" s="77">
        <f t="shared" ref="G37:I37" si="8">G38+G42+G46+G50</f>
        <v>33071</v>
      </c>
      <c r="H37" s="77">
        <f t="shared" si="8"/>
        <v>33071</v>
      </c>
      <c r="I37" s="77">
        <f t="shared" si="8"/>
        <v>33071</v>
      </c>
    </row>
    <row r="38" spans="1:9" ht="25.5" x14ac:dyDescent="0.25">
      <c r="A38" s="131"/>
      <c r="B38" s="69"/>
      <c r="C38" s="69">
        <v>3221</v>
      </c>
      <c r="D38" s="113" t="s">
        <v>92</v>
      </c>
      <c r="E38" s="78"/>
      <c r="F38" s="70">
        <f>SUM(F39:F41)</f>
        <v>3782</v>
      </c>
      <c r="G38" s="70">
        <f>SUM(G39:G41)</f>
        <v>3782</v>
      </c>
      <c r="H38" s="70">
        <f>SUM(H39:H41)</f>
        <v>3782</v>
      </c>
      <c r="I38" s="70">
        <f>SUM(I39:I41)</f>
        <v>3782</v>
      </c>
    </row>
    <row r="39" spans="1:9" x14ac:dyDescent="0.25">
      <c r="A39" s="131"/>
      <c r="B39" s="12"/>
      <c r="C39" s="12">
        <v>32211</v>
      </c>
      <c r="D39" s="112" t="s">
        <v>151</v>
      </c>
      <c r="E39" s="75"/>
      <c r="F39" s="8">
        <v>1725</v>
      </c>
      <c r="G39" s="8">
        <v>1725</v>
      </c>
      <c r="H39" s="8">
        <v>1725</v>
      </c>
      <c r="I39" s="8">
        <v>1725</v>
      </c>
    </row>
    <row r="40" spans="1:9" x14ac:dyDescent="0.25">
      <c r="A40" s="131"/>
      <c r="B40" s="12"/>
      <c r="C40" s="12">
        <v>32212</v>
      </c>
      <c r="D40" s="112" t="s">
        <v>152</v>
      </c>
      <c r="E40" s="75"/>
      <c r="F40" s="8">
        <v>597</v>
      </c>
      <c r="G40" s="8">
        <v>597</v>
      </c>
      <c r="H40" s="8">
        <v>597</v>
      </c>
      <c r="I40" s="8">
        <v>597</v>
      </c>
    </row>
    <row r="41" spans="1:9" ht="25.5" x14ac:dyDescent="0.25">
      <c r="A41" s="131"/>
      <c r="B41" s="12"/>
      <c r="C41" s="12">
        <v>32214</v>
      </c>
      <c r="D41" s="112" t="s">
        <v>153</v>
      </c>
      <c r="E41" s="75"/>
      <c r="F41" s="8">
        <v>1460</v>
      </c>
      <c r="G41" s="8">
        <v>1460</v>
      </c>
      <c r="H41" s="8">
        <v>1460</v>
      </c>
      <c r="I41" s="8">
        <v>1460</v>
      </c>
    </row>
    <row r="42" spans="1:9" x14ac:dyDescent="0.25">
      <c r="A42" s="131"/>
      <c r="B42" s="69"/>
      <c r="C42" s="69">
        <v>3223</v>
      </c>
      <c r="D42" s="113" t="s">
        <v>94</v>
      </c>
      <c r="E42" s="78"/>
      <c r="F42" s="70">
        <f t="shared" ref="F42:I42" si="9">SUM(F43:F45)</f>
        <v>24195</v>
      </c>
      <c r="G42" s="70">
        <f t="shared" si="9"/>
        <v>22971</v>
      </c>
      <c r="H42" s="70">
        <f t="shared" si="9"/>
        <v>22971</v>
      </c>
      <c r="I42" s="70">
        <f t="shared" si="9"/>
        <v>22971</v>
      </c>
    </row>
    <row r="43" spans="1:9" x14ac:dyDescent="0.25">
      <c r="A43" s="131"/>
      <c r="B43" s="12"/>
      <c r="C43" s="12">
        <v>32231</v>
      </c>
      <c r="D43" s="112" t="s">
        <v>160</v>
      </c>
      <c r="E43" s="75"/>
      <c r="F43" s="8">
        <v>5043</v>
      </c>
      <c r="G43" s="8">
        <v>5043</v>
      </c>
      <c r="H43" s="8">
        <v>5043</v>
      </c>
      <c r="I43" s="8">
        <v>5043</v>
      </c>
    </row>
    <row r="44" spans="1:9" x14ac:dyDescent="0.25">
      <c r="A44" s="131"/>
      <c r="B44" s="12"/>
      <c r="C44" s="12">
        <v>32233</v>
      </c>
      <c r="D44" s="112" t="s">
        <v>161</v>
      </c>
      <c r="E44" s="75"/>
      <c r="F44" s="8">
        <v>9291</v>
      </c>
      <c r="G44" s="8">
        <v>9291</v>
      </c>
      <c r="H44" s="8">
        <v>9291</v>
      </c>
      <c r="I44" s="8">
        <v>9291</v>
      </c>
    </row>
    <row r="45" spans="1:9" x14ac:dyDescent="0.25">
      <c r="A45" s="131"/>
      <c r="B45" s="12"/>
      <c r="C45" s="12">
        <v>32234</v>
      </c>
      <c r="D45" s="112" t="s">
        <v>162</v>
      </c>
      <c r="E45" s="75"/>
      <c r="F45" s="8">
        <v>9861</v>
      </c>
      <c r="G45" s="8">
        <v>8637</v>
      </c>
      <c r="H45" s="8">
        <v>8637</v>
      </c>
      <c r="I45" s="8">
        <v>8637</v>
      </c>
    </row>
    <row r="46" spans="1:9" ht="25.5" x14ac:dyDescent="0.25">
      <c r="A46" s="131"/>
      <c r="B46" s="69"/>
      <c r="C46" s="69">
        <v>3224</v>
      </c>
      <c r="D46" s="113" t="s">
        <v>95</v>
      </c>
      <c r="E46" s="78"/>
      <c r="F46" s="70">
        <f>SUM(F47:F49)</f>
        <v>3133</v>
      </c>
      <c r="G46" s="70">
        <f>SUM(G47:G49)</f>
        <v>3133</v>
      </c>
      <c r="H46" s="70">
        <f>SUM(H47:H49)</f>
        <v>3133</v>
      </c>
      <c r="I46" s="70">
        <f>SUM(I47:I49)</f>
        <v>3133</v>
      </c>
    </row>
    <row r="47" spans="1:9" ht="38.25" x14ac:dyDescent="0.25">
      <c r="A47" s="131"/>
      <c r="B47" s="12"/>
      <c r="C47" s="12">
        <v>32242</v>
      </c>
      <c r="D47" s="112" t="s">
        <v>164</v>
      </c>
      <c r="E47" s="75"/>
      <c r="F47" s="8">
        <v>943</v>
      </c>
      <c r="G47" s="8">
        <v>943</v>
      </c>
      <c r="H47" s="8">
        <v>943</v>
      </c>
      <c r="I47" s="8">
        <v>943</v>
      </c>
    </row>
    <row r="48" spans="1:9" ht="38.25" x14ac:dyDescent="0.25">
      <c r="A48" s="131"/>
      <c r="B48" s="12"/>
      <c r="C48" s="12">
        <v>32243</v>
      </c>
      <c r="D48" s="112" t="s">
        <v>165</v>
      </c>
      <c r="E48" s="75"/>
      <c r="F48" s="8">
        <v>1991</v>
      </c>
      <c r="G48" s="8">
        <v>1991</v>
      </c>
      <c r="H48" s="8">
        <v>1991</v>
      </c>
      <c r="I48" s="8">
        <v>1991</v>
      </c>
    </row>
    <row r="49" spans="1:9" ht="25.5" x14ac:dyDescent="0.25">
      <c r="A49" s="131"/>
      <c r="B49" s="12"/>
      <c r="C49" s="12">
        <v>32244</v>
      </c>
      <c r="D49" s="112" t="s">
        <v>166</v>
      </c>
      <c r="E49" s="75"/>
      <c r="F49" s="8">
        <v>199</v>
      </c>
      <c r="G49" s="8">
        <v>199</v>
      </c>
      <c r="H49" s="8">
        <v>199</v>
      </c>
      <c r="I49" s="8">
        <v>199</v>
      </c>
    </row>
    <row r="50" spans="1:9" x14ac:dyDescent="0.25">
      <c r="A50" s="131"/>
      <c r="B50" s="69"/>
      <c r="C50" s="69">
        <v>3225</v>
      </c>
      <c r="D50" s="113" t="s">
        <v>96</v>
      </c>
      <c r="E50" s="78"/>
      <c r="F50" s="70">
        <f t="shared" ref="F50:I50" si="10">SUM(F51:F52)</f>
        <v>3185</v>
      </c>
      <c r="G50" s="70">
        <f t="shared" si="10"/>
        <v>3185</v>
      </c>
      <c r="H50" s="70">
        <f t="shared" si="10"/>
        <v>3185</v>
      </c>
      <c r="I50" s="70">
        <f t="shared" si="10"/>
        <v>3185</v>
      </c>
    </row>
    <row r="51" spans="1:9" x14ac:dyDescent="0.25">
      <c r="A51" s="131"/>
      <c r="B51" s="12"/>
      <c r="C51" s="12">
        <v>32251</v>
      </c>
      <c r="D51" s="112" t="s">
        <v>96</v>
      </c>
      <c r="E51" s="75"/>
      <c r="F51" s="8">
        <v>531</v>
      </c>
      <c r="G51" s="8">
        <v>531</v>
      </c>
      <c r="H51" s="8">
        <v>531</v>
      </c>
      <c r="I51" s="8">
        <v>531</v>
      </c>
    </row>
    <row r="52" spans="1:9" x14ac:dyDescent="0.25">
      <c r="A52" s="131"/>
      <c r="B52" s="12"/>
      <c r="C52" s="12">
        <v>32252</v>
      </c>
      <c r="D52" s="112" t="s">
        <v>167</v>
      </c>
      <c r="E52" s="75"/>
      <c r="F52" s="8">
        <v>2654</v>
      </c>
      <c r="G52" s="8">
        <v>2654</v>
      </c>
      <c r="H52" s="8">
        <v>2654</v>
      </c>
      <c r="I52" s="8">
        <v>2654</v>
      </c>
    </row>
    <row r="53" spans="1:9" x14ac:dyDescent="0.25">
      <c r="A53" s="131"/>
      <c r="B53" s="67"/>
      <c r="C53" s="67">
        <v>323</v>
      </c>
      <c r="D53" s="115" t="s">
        <v>98</v>
      </c>
      <c r="E53" s="77"/>
      <c r="F53" s="68">
        <f>F54+F58+F60+F64+F66</f>
        <v>12637</v>
      </c>
      <c r="G53" s="68">
        <f t="shared" ref="G53:I53" si="11">G54+G58+G60+G64+G66</f>
        <v>12636</v>
      </c>
      <c r="H53" s="68">
        <f t="shared" si="11"/>
        <v>12636</v>
      </c>
      <c r="I53" s="68">
        <f t="shared" si="11"/>
        <v>12636</v>
      </c>
    </row>
    <row r="54" spans="1:9" x14ac:dyDescent="0.25">
      <c r="A54" s="131"/>
      <c r="B54" s="69"/>
      <c r="C54" s="69">
        <v>3231</v>
      </c>
      <c r="D54" s="113" t="s">
        <v>99</v>
      </c>
      <c r="E54" s="78"/>
      <c r="F54" s="70">
        <f>SUM(F55:F57)</f>
        <v>6504</v>
      </c>
      <c r="G54" s="70">
        <f>SUM(G55:G57)</f>
        <v>6503</v>
      </c>
      <c r="H54" s="70">
        <f>SUM(H55:H57)</f>
        <v>6503</v>
      </c>
      <c r="I54" s="70">
        <f>SUM(I55:I57)</f>
        <v>6503</v>
      </c>
    </row>
    <row r="55" spans="1:9" x14ac:dyDescent="0.25">
      <c r="A55" s="131"/>
      <c r="B55" s="12"/>
      <c r="C55" s="12">
        <v>32311</v>
      </c>
      <c r="D55" s="112" t="s">
        <v>168</v>
      </c>
      <c r="E55" s="75"/>
      <c r="F55" s="8">
        <v>5044</v>
      </c>
      <c r="G55" s="8">
        <v>5044</v>
      </c>
      <c r="H55" s="8">
        <v>5044</v>
      </c>
      <c r="I55" s="8">
        <v>5044</v>
      </c>
    </row>
    <row r="56" spans="1:9" x14ac:dyDescent="0.25">
      <c r="A56" s="131"/>
      <c r="B56" s="12"/>
      <c r="C56" s="12">
        <v>32312</v>
      </c>
      <c r="D56" s="112" t="s">
        <v>169</v>
      </c>
      <c r="E56" s="75"/>
      <c r="F56" s="8">
        <v>1062</v>
      </c>
      <c r="G56" s="8">
        <v>1061</v>
      </c>
      <c r="H56" s="8">
        <v>1061</v>
      </c>
      <c r="I56" s="8">
        <v>1061</v>
      </c>
    </row>
    <row r="57" spans="1:9" x14ac:dyDescent="0.25">
      <c r="A57" s="131"/>
      <c r="B57" s="12"/>
      <c r="C57" s="12">
        <v>32313</v>
      </c>
      <c r="D57" s="112" t="s">
        <v>170</v>
      </c>
      <c r="E57" s="75"/>
      <c r="F57" s="8">
        <v>398</v>
      </c>
      <c r="G57" s="8">
        <v>398</v>
      </c>
      <c r="H57" s="8">
        <v>398</v>
      </c>
      <c r="I57" s="8">
        <v>398</v>
      </c>
    </row>
    <row r="58" spans="1:9" x14ac:dyDescent="0.25">
      <c r="A58" s="131"/>
      <c r="B58" s="69"/>
      <c r="C58" s="69">
        <v>3233</v>
      </c>
      <c r="D58" s="113" t="s">
        <v>100</v>
      </c>
      <c r="E58" s="78"/>
      <c r="F58" s="70">
        <f t="shared" ref="F58:I58" si="12">F59</f>
        <v>664</v>
      </c>
      <c r="G58" s="70">
        <f t="shared" si="12"/>
        <v>664</v>
      </c>
      <c r="H58" s="70">
        <f t="shared" si="12"/>
        <v>664</v>
      </c>
      <c r="I58" s="70">
        <f t="shared" si="12"/>
        <v>664</v>
      </c>
    </row>
    <row r="59" spans="1:9" ht="25.5" x14ac:dyDescent="0.25">
      <c r="A59" s="131"/>
      <c r="B59" s="12"/>
      <c r="C59" s="12">
        <v>32339</v>
      </c>
      <c r="D59" s="112" t="s">
        <v>176</v>
      </c>
      <c r="E59" s="75"/>
      <c r="F59" s="8">
        <v>664</v>
      </c>
      <c r="G59" s="8">
        <v>664</v>
      </c>
      <c r="H59" s="8">
        <v>664</v>
      </c>
      <c r="I59" s="8">
        <v>664</v>
      </c>
    </row>
    <row r="60" spans="1:9" x14ac:dyDescent="0.25">
      <c r="A60" s="131"/>
      <c r="B60" s="69"/>
      <c r="C60" s="69">
        <v>3234</v>
      </c>
      <c r="D60" s="113" t="s">
        <v>101</v>
      </c>
      <c r="E60" s="78"/>
      <c r="F60" s="70">
        <f t="shared" ref="F60:I60" si="13">SUM(F61:F63)</f>
        <v>3146</v>
      </c>
      <c r="G60" s="70">
        <f t="shared" si="13"/>
        <v>3146</v>
      </c>
      <c r="H60" s="70">
        <f t="shared" si="13"/>
        <v>3146</v>
      </c>
      <c r="I60" s="70">
        <f t="shared" si="13"/>
        <v>3146</v>
      </c>
    </row>
    <row r="61" spans="1:9" x14ac:dyDescent="0.25">
      <c r="A61" s="131"/>
      <c r="B61" s="12"/>
      <c r="C61" s="12">
        <v>32341</v>
      </c>
      <c r="D61" s="112" t="s">
        <v>177</v>
      </c>
      <c r="E61" s="75"/>
      <c r="F61" s="8">
        <v>2654</v>
      </c>
      <c r="G61" s="8">
        <v>2654</v>
      </c>
      <c r="H61" s="8">
        <v>2654</v>
      </c>
      <c r="I61" s="8">
        <v>2654</v>
      </c>
    </row>
    <row r="62" spans="1:9" x14ac:dyDescent="0.25">
      <c r="A62" s="131"/>
      <c r="B62" s="12"/>
      <c r="C62" s="12">
        <v>32342</v>
      </c>
      <c r="D62" s="112" t="s">
        <v>178</v>
      </c>
      <c r="E62" s="75"/>
      <c r="F62" s="8">
        <v>465</v>
      </c>
      <c r="G62" s="8">
        <v>465</v>
      </c>
      <c r="H62" s="8">
        <v>465</v>
      </c>
      <c r="I62" s="8">
        <v>465</v>
      </c>
    </row>
    <row r="63" spans="1:9" x14ac:dyDescent="0.25">
      <c r="A63" s="131"/>
      <c r="B63" s="12"/>
      <c r="C63" s="12">
        <v>32344</v>
      </c>
      <c r="D63" s="112" t="s">
        <v>179</v>
      </c>
      <c r="E63" s="75"/>
      <c r="F63" s="8">
        <v>27</v>
      </c>
      <c r="G63" s="8">
        <v>27</v>
      </c>
      <c r="H63" s="8">
        <v>27</v>
      </c>
      <c r="I63" s="8">
        <v>27</v>
      </c>
    </row>
    <row r="64" spans="1:9" x14ac:dyDescent="0.25">
      <c r="A64" s="131"/>
      <c r="B64" s="69"/>
      <c r="C64" s="69">
        <v>3236</v>
      </c>
      <c r="D64" s="113" t="s">
        <v>102</v>
      </c>
      <c r="E64" s="78"/>
      <c r="F64" s="70">
        <f t="shared" ref="F64:I64" si="14">F65</f>
        <v>664</v>
      </c>
      <c r="G64" s="70">
        <f t="shared" si="14"/>
        <v>664</v>
      </c>
      <c r="H64" s="70">
        <f t="shared" si="14"/>
        <v>664</v>
      </c>
      <c r="I64" s="70">
        <f t="shared" si="14"/>
        <v>664</v>
      </c>
    </row>
    <row r="65" spans="1:9" ht="25.5" x14ac:dyDescent="0.25">
      <c r="A65" s="131"/>
      <c r="B65" s="12"/>
      <c r="C65" s="12">
        <v>32361</v>
      </c>
      <c r="D65" s="112" t="s">
        <v>182</v>
      </c>
      <c r="E65" s="75"/>
      <c r="F65" s="8">
        <v>664</v>
      </c>
      <c r="G65" s="8">
        <v>664</v>
      </c>
      <c r="H65" s="8">
        <v>664</v>
      </c>
      <c r="I65" s="8">
        <v>664</v>
      </c>
    </row>
    <row r="66" spans="1:9" x14ac:dyDescent="0.25">
      <c r="A66" s="131"/>
      <c r="B66" s="69"/>
      <c r="C66" s="69">
        <v>3238</v>
      </c>
      <c r="D66" s="113" t="s">
        <v>103</v>
      </c>
      <c r="E66" s="78"/>
      <c r="F66" s="70">
        <f>SUM(F67:F68)</f>
        <v>1659</v>
      </c>
      <c r="G66" s="70">
        <f>SUM(G67:G68)</f>
        <v>1659</v>
      </c>
      <c r="H66" s="70">
        <f>SUM(H67:H68)</f>
        <v>1659</v>
      </c>
      <c r="I66" s="70">
        <f>SUM(I67:I68)</f>
        <v>1659</v>
      </c>
    </row>
    <row r="67" spans="1:9" x14ac:dyDescent="0.25">
      <c r="A67" s="131"/>
      <c r="B67" s="12"/>
      <c r="C67" s="12">
        <v>32381</v>
      </c>
      <c r="D67" s="112" t="s">
        <v>184</v>
      </c>
      <c r="E67" s="75"/>
      <c r="F67" s="8">
        <v>995</v>
      </c>
      <c r="G67" s="8">
        <v>995</v>
      </c>
      <c r="H67" s="8">
        <v>995</v>
      </c>
      <c r="I67" s="8">
        <v>995</v>
      </c>
    </row>
    <row r="68" spans="1:9" x14ac:dyDescent="0.25">
      <c r="A68" s="131"/>
      <c r="B68" s="12"/>
      <c r="C68" s="12">
        <v>32389</v>
      </c>
      <c r="D68" s="112" t="s">
        <v>186</v>
      </c>
      <c r="E68" s="75"/>
      <c r="F68" s="8">
        <v>664</v>
      </c>
      <c r="G68" s="8">
        <v>664</v>
      </c>
      <c r="H68" s="8">
        <v>664</v>
      </c>
      <c r="I68" s="8">
        <v>664</v>
      </c>
    </row>
    <row r="69" spans="1:9" ht="25.5" x14ac:dyDescent="0.25">
      <c r="A69" s="131"/>
      <c r="B69" s="67"/>
      <c r="C69" s="67">
        <v>329</v>
      </c>
      <c r="D69" s="115" t="s">
        <v>105</v>
      </c>
      <c r="E69" s="77"/>
      <c r="F69" s="77">
        <f>F70</f>
        <v>8696</v>
      </c>
      <c r="G69" s="77">
        <f t="shared" ref="G69:I69" si="15">G70</f>
        <v>8696</v>
      </c>
      <c r="H69" s="77">
        <f t="shared" si="15"/>
        <v>8696</v>
      </c>
      <c r="I69" s="77">
        <f t="shared" si="15"/>
        <v>8696</v>
      </c>
    </row>
    <row r="70" spans="1:9" x14ac:dyDescent="0.25">
      <c r="A70" s="131"/>
      <c r="B70" s="69"/>
      <c r="C70" s="69">
        <v>3292</v>
      </c>
      <c r="D70" s="113" t="s">
        <v>106</v>
      </c>
      <c r="E70" s="78"/>
      <c r="F70" s="70">
        <f t="shared" ref="F70:I70" si="16">SUM(F71:F73)</f>
        <v>8696</v>
      </c>
      <c r="G70" s="70">
        <f t="shared" si="16"/>
        <v>8696</v>
      </c>
      <c r="H70" s="70">
        <f t="shared" si="16"/>
        <v>8696</v>
      </c>
      <c r="I70" s="70">
        <f t="shared" si="16"/>
        <v>8696</v>
      </c>
    </row>
    <row r="71" spans="1:9" ht="25.5" x14ac:dyDescent="0.25">
      <c r="A71" s="131"/>
      <c r="B71" s="12"/>
      <c r="C71" s="12">
        <v>32921</v>
      </c>
      <c r="D71" s="112" t="s">
        <v>190</v>
      </c>
      <c r="E71" s="75"/>
      <c r="F71" s="8">
        <v>3657</v>
      </c>
      <c r="G71" s="8">
        <v>3657</v>
      </c>
      <c r="H71" s="8">
        <v>3657</v>
      </c>
      <c r="I71" s="8">
        <v>3657</v>
      </c>
    </row>
    <row r="72" spans="1:9" x14ac:dyDescent="0.25">
      <c r="A72" s="131"/>
      <c r="B72" s="12"/>
      <c r="C72" s="12">
        <v>32922</v>
      </c>
      <c r="D72" s="112" t="s">
        <v>191</v>
      </c>
      <c r="E72" s="75"/>
      <c r="F72" s="8">
        <v>1593</v>
      </c>
      <c r="G72" s="8">
        <v>1593</v>
      </c>
      <c r="H72" s="8">
        <v>1593</v>
      </c>
      <c r="I72" s="8">
        <v>1593</v>
      </c>
    </row>
    <row r="73" spans="1:9" x14ac:dyDescent="0.25">
      <c r="A73" s="131"/>
      <c r="B73" s="12"/>
      <c r="C73" s="12">
        <v>32923</v>
      </c>
      <c r="D73" s="112" t="s">
        <v>192</v>
      </c>
      <c r="E73" s="75"/>
      <c r="F73" s="8">
        <v>3446</v>
      </c>
      <c r="G73" s="8">
        <v>3446</v>
      </c>
      <c r="H73" s="8">
        <v>3446</v>
      </c>
      <c r="I73" s="8">
        <v>3446</v>
      </c>
    </row>
    <row r="74" spans="1:9" x14ac:dyDescent="0.25">
      <c r="A74" s="131"/>
      <c r="B74" s="63"/>
      <c r="C74" s="63">
        <v>34</v>
      </c>
      <c r="D74" s="116" t="s">
        <v>107</v>
      </c>
      <c r="E74" s="76"/>
      <c r="F74" s="64">
        <f>F75</f>
        <v>2853</v>
      </c>
      <c r="G74" s="64">
        <f t="shared" ref="G74:I74" si="17">G75</f>
        <v>2853</v>
      </c>
      <c r="H74" s="64">
        <f t="shared" si="17"/>
        <v>2853</v>
      </c>
      <c r="I74" s="64">
        <f t="shared" si="17"/>
        <v>2853</v>
      </c>
    </row>
    <row r="75" spans="1:9" x14ac:dyDescent="0.25">
      <c r="A75" s="131"/>
      <c r="B75" s="67"/>
      <c r="C75" s="67">
        <v>343</v>
      </c>
      <c r="D75" s="115" t="s">
        <v>107</v>
      </c>
      <c r="E75" s="77"/>
      <c r="F75" s="68">
        <f>F76+F79</f>
        <v>2853</v>
      </c>
      <c r="G75" s="68">
        <f t="shared" ref="G75:I75" si="18">G76+G79</f>
        <v>2853</v>
      </c>
      <c r="H75" s="68">
        <f t="shared" si="18"/>
        <v>2853</v>
      </c>
      <c r="I75" s="68">
        <f t="shared" si="18"/>
        <v>2853</v>
      </c>
    </row>
    <row r="76" spans="1:9" ht="25.5" x14ac:dyDescent="0.25">
      <c r="A76" s="131"/>
      <c r="B76" s="69"/>
      <c r="C76" s="69">
        <v>3431</v>
      </c>
      <c r="D76" s="113" t="s">
        <v>108</v>
      </c>
      <c r="E76" s="78"/>
      <c r="F76" s="70">
        <f t="shared" ref="F76:I76" si="19">SUM(F77:F78)</f>
        <v>2654</v>
      </c>
      <c r="G76" s="70">
        <f t="shared" si="19"/>
        <v>2654</v>
      </c>
      <c r="H76" s="70">
        <f t="shared" si="19"/>
        <v>2654</v>
      </c>
      <c r="I76" s="70">
        <f t="shared" si="19"/>
        <v>2654</v>
      </c>
    </row>
    <row r="77" spans="1:9" x14ac:dyDescent="0.25">
      <c r="A77" s="131"/>
      <c r="B77" s="12"/>
      <c r="C77" s="12">
        <v>34311</v>
      </c>
      <c r="D77" s="112" t="s">
        <v>195</v>
      </c>
      <c r="E77" s="75"/>
      <c r="F77" s="8">
        <v>2256</v>
      </c>
      <c r="G77" s="8">
        <v>2256</v>
      </c>
      <c r="H77" s="8">
        <v>2256</v>
      </c>
      <c r="I77" s="8">
        <v>2256</v>
      </c>
    </row>
    <row r="78" spans="1:9" x14ac:dyDescent="0.25">
      <c r="A78" s="131"/>
      <c r="B78" s="12"/>
      <c r="C78" s="12">
        <v>34312</v>
      </c>
      <c r="D78" s="112" t="s">
        <v>196</v>
      </c>
      <c r="E78" s="75"/>
      <c r="F78" s="8">
        <v>398</v>
      </c>
      <c r="G78" s="8">
        <v>398</v>
      </c>
      <c r="H78" s="8">
        <v>398</v>
      </c>
      <c r="I78" s="8">
        <v>398</v>
      </c>
    </row>
    <row r="79" spans="1:9" x14ac:dyDescent="0.25">
      <c r="A79" s="131"/>
      <c r="B79" s="69"/>
      <c r="C79" s="69">
        <v>3433</v>
      </c>
      <c r="D79" s="113" t="s">
        <v>110</v>
      </c>
      <c r="E79" s="78"/>
      <c r="F79" s="70">
        <f t="shared" ref="F79:I79" si="20">F80</f>
        <v>199</v>
      </c>
      <c r="G79" s="70">
        <f t="shared" si="20"/>
        <v>199</v>
      </c>
      <c r="H79" s="70">
        <f t="shared" si="20"/>
        <v>199</v>
      </c>
      <c r="I79" s="70">
        <f t="shared" si="20"/>
        <v>199</v>
      </c>
    </row>
    <row r="80" spans="1:9" ht="25.5" x14ac:dyDescent="0.25">
      <c r="A80" s="131"/>
      <c r="B80" s="12"/>
      <c r="C80" s="12">
        <v>34333</v>
      </c>
      <c r="D80" s="112" t="s">
        <v>111</v>
      </c>
      <c r="E80" s="75"/>
      <c r="F80" s="8">
        <v>199</v>
      </c>
      <c r="G80" s="8">
        <v>199</v>
      </c>
      <c r="H80" s="8">
        <v>199</v>
      </c>
      <c r="I80" s="8">
        <v>199</v>
      </c>
    </row>
    <row r="81" spans="1:9" s="73" customFormat="1" ht="38.25" customHeight="1" x14ac:dyDescent="0.25">
      <c r="A81" s="141" t="s">
        <v>77</v>
      </c>
      <c r="B81" s="142"/>
      <c r="C81" s="143"/>
      <c r="D81" s="144" t="s">
        <v>78</v>
      </c>
      <c r="E81" s="150"/>
      <c r="F81" s="150">
        <f t="shared" ref="F81:I81" si="21">F82</f>
        <v>128966</v>
      </c>
      <c r="G81" s="150">
        <f>G82</f>
        <v>128966</v>
      </c>
      <c r="H81" s="150">
        <f t="shared" si="21"/>
        <v>128966</v>
      </c>
      <c r="I81" s="150">
        <f t="shared" si="21"/>
        <v>128966</v>
      </c>
    </row>
    <row r="82" spans="1:9" ht="15" customHeight="1" x14ac:dyDescent="0.25">
      <c r="A82" s="132">
        <v>51</v>
      </c>
      <c r="B82" s="133"/>
      <c r="C82" s="134"/>
      <c r="D82" s="36" t="s">
        <v>79</v>
      </c>
      <c r="E82" s="8"/>
      <c r="F82" s="8">
        <f>F83+F107</f>
        <v>128966</v>
      </c>
      <c r="G82" s="8">
        <f>G83+G107</f>
        <v>128966</v>
      </c>
      <c r="H82" s="8">
        <f>H83+H107</f>
        <v>128966</v>
      </c>
      <c r="I82" s="8">
        <f>I83+I107</f>
        <v>128966</v>
      </c>
    </row>
    <row r="83" spans="1:9" ht="15" customHeight="1" x14ac:dyDescent="0.25">
      <c r="A83" s="135"/>
      <c r="B83" s="11">
        <v>3</v>
      </c>
      <c r="C83" s="11"/>
      <c r="D83" s="11" t="s">
        <v>10</v>
      </c>
      <c r="E83" s="75"/>
      <c r="F83" s="8">
        <f>F84+F99+F103</f>
        <v>87822</v>
      </c>
      <c r="G83" s="8">
        <f>G84+G99+G103</f>
        <v>126966</v>
      </c>
      <c r="H83" s="8">
        <f>H84+H99+H103</f>
        <v>126966</v>
      </c>
      <c r="I83" s="8">
        <f>I84+I99+I103</f>
        <v>126966</v>
      </c>
    </row>
    <row r="84" spans="1:9" ht="15" customHeight="1" x14ac:dyDescent="0.25">
      <c r="A84" s="135"/>
      <c r="B84" s="65"/>
      <c r="C84" s="66">
        <v>31</v>
      </c>
      <c r="D84" s="66" t="s">
        <v>11</v>
      </c>
      <c r="E84" s="76"/>
      <c r="F84" s="64">
        <f>F85+F88+F94</f>
        <v>70568</v>
      </c>
      <c r="G84" s="64">
        <f>G85+G88+G94</f>
        <v>117562</v>
      </c>
      <c r="H84" s="64">
        <f>H85+H88+H94</f>
        <v>117562</v>
      </c>
      <c r="I84" s="64">
        <f>I85+I88+I94</f>
        <v>117562</v>
      </c>
    </row>
    <row r="85" spans="1:9" ht="15" customHeight="1" x14ac:dyDescent="0.25">
      <c r="A85" s="135"/>
      <c r="B85" s="67"/>
      <c r="C85" s="67">
        <v>311</v>
      </c>
      <c r="D85" s="115" t="s">
        <v>82</v>
      </c>
      <c r="E85" s="77"/>
      <c r="F85" s="68">
        <f t="shared" ref="F85:I86" si="22">F86</f>
        <v>57257</v>
      </c>
      <c r="G85" s="68">
        <f t="shared" si="22"/>
        <v>66100</v>
      </c>
      <c r="H85" s="68">
        <f t="shared" si="22"/>
        <v>66100</v>
      </c>
      <c r="I85" s="68">
        <f t="shared" si="22"/>
        <v>66100</v>
      </c>
    </row>
    <row r="86" spans="1:9" ht="15" customHeight="1" x14ac:dyDescent="0.25">
      <c r="A86" s="135"/>
      <c r="B86" s="69"/>
      <c r="C86" s="69">
        <v>3111</v>
      </c>
      <c r="D86" s="113" t="s">
        <v>83</v>
      </c>
      <c r="E86" s="78"/>
      <c r="F86" s="70">
        <f t="shared" si="22"/>
        <v>57257</v>
      </c>
      <c r="G86" s="70">
        <f t="shared" si="22"/>
        <v>66100</v>
      </c>
      <c r="H86" s="70">
        <f t="shared" si="22"/>
        <v>66100</v>
      </c>
      <c r="I86" s="70">
        <f t="shared" si="22"/>
        <v>66100</v>
      </c>
    </row>
    <row r="87" spans="1:9" ht="15" customHeight="1" x14ac:dyDescent="0.25">
      <c r="A87" s="135"/>
      <c r="B87" s="12"/>
      <c r="C87" s="12">
        <v>31111</v>
      </c>
      <c r="D87" s="112" t="s">
        <v>135</v>
      </c>
      <c r="E87" s="75"/>
      <c r="F87" s="8">
        <v>57257</v>
      </c>
      <c r="G87" s="8">
        <v>66100</v>
      </c>
      <c r="H87" s="8">
        <v>66100</v>
      </c>
      <c r="I87" s="8">
        <v>66100</v>
      </c>
    </row>
    <row r="88" spans="1:9" ht="15" customHeight="1" x14ac:dyDescent="0.25">
      <c r="A88" s="135"/>
      <c r="B88" s="67"/>
      <c r="C88" s="67">
        <v>312</v>
      </c>
      <c r="D88" s="115" t="s">
        <v>84</v>
      </c>
      <c r="E88" s="77"/>
      <c r="F88" s="68">
        <f t="shared" ref="F88:I88" si="23">F89</f>
        <v>239</v>
      </c>
      <c r="G88" s="68">
        <f t="shared" si="23"/>
        <v>36266</v>
      </c>
      <c r="H88" s="68">
        <f t="shared" si="23"/>
        <v>36266</v>
      </c>
      <c r="I88" s="68">
        <f t="shared" si="23"/>
        <v>36266</v>
      </c>
    </row>
    <row r="89" spans="1:9" ht="15" customHeight="1" x14ac:dyDescent="0.25">
      <c r="A89" s="135"/>
      <c r="B89" s="69"/>
      <c r="C89" s="69">
        <v>3121</v>
      </c>
      <c r="D89" s="113" t="s">
        <v>84</v>
      </c>
      <c r="E89" s="78"/>
      <c r="F89" s="70">
        <f>SUM(F90:F93)</f>
        <v>239</v>
      </c>
      <c r="G89" s="70">
        <f>SUM(G90:G93)</f>
        <v>36266</v>
      </c>
      <c r="H89" s="70">
        <f>SUM(H90:H93)</f>
        <v>36266</v>
      </c>
      <c r="I89" s="70">
        <f>SUM(I90:I93)</f>
        <v>36266</v>
      </c>
    </row>
    <row r="90" spans="1:9" ht="15" customHeight="1" x14ac:dyDescent="0.25">
      <c r="A90" s="135"/>
      <c r="B90" s="12"/>
      <c r="C90" s="12">
        <v>31213</v>
      </c>
      <c r="D90" s="112" t="s">
        <v>137</v>
      </c>
      <c r="E90" s="75"/>
      <c r="F90" s="8">
        <v>239</v>
      </c>
      <c r="G90" s="8">
        <v>1168</v>
      </c>
      <c r="H90" s="8">
        <v>1168</v>
      </c>
      <c r="I90" s="8">
        <v>1168</v>
      </c>
    </row>
    <row r="91" spans="1:9" ht="15" customHeight="1" x14ac:dyDescent="0.25">
      <c r="A91" s="135"/>
      <c r="B91" s="12"/>
      <c r="C91" s="12">
        <v>31214</v>
      </c>
      <c r="D91" s="112" t="s">
        <v>138</v>
      </c>
      <c r="E91" s="75"/>
      <c r="F91" s="8"/>
      <c r="G91" s="8">
        <v>20000</v>
      </c>
      <c r="H91" s="8">
        <v>20000</v>
      </c>
      <c r="I91" s="8">
        <v>20000</v>
      </c>
    </row>
    <row r="92" spans="1:9" ht="25.5" x14ac:dyDescent="0.25">
      <c r="A92" s="135"/>
      <c r="B92" s="12"/>
      <c r="C92" s="12">
        <v>31215</v>
      </c>
      <c r="D92" s="112" t="s">
        <v>139</v>
      </c>
      <c r="E92" s="75"/>
      <c r="F92" s="8"/>
      <c r="G92" s="8">
        <v>398</v>
      </c>
      <c r="H92" s="8">
        <v>398</v>
      </c>
      <c r="I92" s="8">
        <v>398</v>
      </c>
    </row>
    <row r="93" spans="1:9" ht="15" customHeight="1" x14ac:dyDescent="0.25">
      <c r="A93" s="135"/>
      <c r="B93" s="12"/>
      <c r="C93" s="12">
        <v>31216</v>
      </c>
      <c r="D93" s="112" t="s">
        <v>140</v>
      </c>
      <c r="E93" s="75"/>
      <c r="F93" s="8"/>
      <c r="G93" s="8">
        <v>14700</v>
      </c>
      <c r="H93" s="8">
        <v>14700</v>
      </c>
      <c r="I93" s="8">
        <v>14700</v>
      </c>
    </row>
    <row r="94" spans="1:9" ht="15" customHeight="1" x14ac:dyDescent="0.25">
      <c r="A94" s="135"/>
      <c r="B94" s="67"/>
      <c r="C94" s="67">
        <v>313</v>
      </c>
      <c r="D94" s="115" t="s">
        <v>85</v>
      </c>
      <c r="E94" s="77"/>
      <c r="F94" s="68">
        <f>F95+F97</f>
        <v>13072</v>
      </c>
      <c r="G94" s="68">
        <f t="shared" ref="G94:I94" si="24">G95+G97</f>
        <v>15196</v>
      </c>
      <c r="H94" s="68">
        <f t="shared" si="24"/>
        <v>15196</v>
      </c>
      <c r="I94" s="68">
        <f t="shared" si="24"/>
        <v>15196</v>
      </c>
    </row>
    <row r="95" spans="1:9" ht="15" customHeight="1" x14ac:dyDescent="0.25">
      <c r="A95" s="135"/>
      <c r="B95" s="69"/>
      <c r="C95" s="69">
        <v>3131</v>
      </c>
      <c r="D95" s="113" t="s">
        <v>86</v>
      </c>
      <c r="E95" s="78"/>
      <c r="F95" s="70">
        <f t="shared" ref="F95:I95" si="25">F96</f>
        <v>4042</v>
      </c>
      <c r="G95" s="70">
        <f t="shared" si="25"/>
        <v>4706</v>
      </c>
      <c r="H95" s="70">
        <f t="shared" si="25"/>
        <v>4706</v>
      </c>
      <c r="I95" s="70">
        <f t="shared" si="25"/>
        <v>4706</v>
      </c>
    </row>
    <row r="96" spans="1:9" ht="15" customHeight="1" x14ac:dyDescent="0.25">
      <c r="A96" s="135"/>
      <c r="B96" s="12"/>
      <c r="C96" s="12">
        <v>31311</v>
      </c>
      <c r="D96" s="112" t="s">
        <v>86</v>
      </c>
      <c r="E96" s="75"/>
      <c r="F96" s="8">
        <v>4042</v>
      </c>
      <c r="G96" s="8">
        <v>4706</v>
      </c>
      <c r="H96" s="8">
        <v>4706</v>
      </c>
      <c r="I96" s="8">
        <v>4706</v>
      </c>
    </row>
    <row r="97" spans="1:9" ht="25.5" x14ac:dyDescent="0.25">
      <c r="A97" s="135"/>
      <c r="B97" s="69"/>
      <c r="C97" s="69">
        <v>3132</v>
      </c>
      <c r="D97" s="113" t="s">
        <v>87</v>
      </c>
      <c r="E97" s="78"/>
      <c r="F97" s="70">
        <f t="shared" ref="F97:I97" si="26">F98</f>
        <v>9030</v>
      </c>
      <c r="G97" s="70">
        <f t="shared" si="26"/>
        <v>10490</v>
      </c>
      <c r="H97" s="70">
        <f t="shared" si="26"/>
        <v>10490</v>
      </c>
      <c r="I97" s="70">
        <f t="shared" si="26"/>
        <v>10490</v>
      </c>
    </row>
    <row r="98" spans="1:9" ht="25.5" x14ac:dyDescent="0.25">
      <c r="A98" s="135"/>
      <c r="B98" s="12"/>
      <c r="C98" s="12">
        <v>31321</v>
      </c>
      <c r="D98" s="112" t="s">
        <v>87</v>
      </c>
      <c r="E98" s="75"/>
      <c r="F98" s="8">
        <v>9030</v>
      </c>
      <c r="G98" s="8">
        <v>10490</v>
      </c>
      <c r="H98" s="8">
        <v>10490</v>
      </c>
      <c r="I98" s="8">
        <v>10490</v>
      </c>
    </row>
    <row r="99" spans="1:9" ht="15" customHeight="1" x14ac:dyDescent="0.25">
      <c r="A99" s="135"/>
      <c r="B99" s="63"/>
      <c r="C99" s="63">
        <v>32</v>
      </c>
      <c r="D99" s="116" t="s">
        <v>21</v>
      </c>
      <c r="E99" s="76"/>
      <c r="F99" s="64">
        <f>F100</f>
        <v>0</v>
      </c>
      <c r="G99" s="64">
        <f t="shared" ref="G99:I99" si="27">G100</f>
        <v>8508</v>
      </c>
      <c r="H99" s="64">
        <f t="shared" si="27"/>
        <v>8508</v>
      </c>
      <c r="I99" s="64">
        <f t="shared" si="27"/>
        <v>8508</v>
      </c>
    </row>
    <row r="100" spans="1:9" ht="15" customHeight="1" x14ac:dyDescent="0.25">
      <c r="A100" s="135"/>
      <c r="B100" s="67"/>
      <c r="C100" s="67">
        <v>321</v>
      </c>
      <c r="D100" s="115" t="s">
        <v>88</v>
      </c>
      <c r="E100" s="77"/>
      <c r="F100" s="68">
        <f>F101</f>
        <v>0</v>
      </c>
      <c r="G100" s="68">
        <f t="shared" ref="G100:I100" si="28">G101</f>
        <v>8508</v>
      </c>
      <c r="H100" s="68">
        <f t="shared" si="28"/>
        <v>8508</v>
      </c>
      <c r="I100" s="68">
        <f t="shared" si="28"/>
        <v>8508</v>
      </c>
    </row>
    <row r="101" spans="1:9" ht="25.5" x14ac:dyDescent="0.25">
      <c r="A101" s="135"/>
      <c r="B101" s="69"/>
      <c r="C101" s="69">
        <v>3212</v>
      </c>
      <c r="D101" s="113" t="s">
        <v>146</v>
      </c>
      <c r="E101" s="78"/>
      <c r="F101" s="70">
        <f>SUM(F102:F102)</f>
        <v>0</v>
      </c>
      <c r="G101" s="70">
        <f>SUM(G102:G102)</f>
        <v>8508</v>
      </c>
      <c r="H101" s="70">
        <f>SUM(H102:H102)</f>
        <v>8508</v>
      </c>
      <c r="I101" s="70">
        <f>SUM(I102:I102)</f>
        <v>8508</v>
      </c>
    </row>
    <row r="102" spans="1:9" ht="25.5" x14ac:dyDescent="0.25">
      <c r="A102" s="135"/>
      <c r="B102" s="12"/>
      <c r="C102" s="12">
        <v>32121</v>
      </c>
      <c r="D102" s="112" t="s">
        <v>147</v>
      </c>
      <c r="E102" s="75"/>
      <c r="F102" s="8"/>
      <c r="G102" s="8">
        <v>8508</v>
      </c>
      <c r="H102" s="8">
        <v>8508</v>
      </c>
      <c r="I102" s="8">
        <v>8508</v>
      </c>
    </row>
    <row r="103" spans="1:9" x14ac:dyDescent="0.25">
      <c r="A103" s="135"/>
      <c r="B103" s="63"/>
      <c r="C103" s="63">
        <v>34</v>
      </c>
      <c r="D103" s="116" t="s">
        <v>107</v>
      </c>
      <c r="E103" s="76"/>
      <c r="F103" s="64">
        <f>F104</f>
        <v>17254</v>
      </c>
      <c r="G103" s="64">
        <f t="shared" ref="G103:I103" si="29">G104</f>
        <v>896</v>
      </c>
      <c r="H103" s="64">
        <f t="shared" si="29"/>
        <v>896</v>
      </c>
      <c r="I103" s="64">
        <f t="shared" si="29"/>
        <v>896</v>
      </c>
    </row>
    <row r="104" spans="1:9" ht="25.5" x14ac:dyDescent="0.25">
      <c r="A104" s="135"/>
      <c r="B104" s="67"/>
      <c r="C104" s="67">
        <v>342</v>
      </c>
      <c r="D104" s="115" t="s">
        <v>112</v>
      </c>
      <c r="E104" s="77"/>
      <c r="F104" s="68">
        <f t="shared" ref="F104:I105" si="30">F105</f>
        <v>17254</v>
      </c>
      <c r="G104" s="68">
        <f t="shared" si="30"/>
        <v>896</v>
      </c>
      <c r="H104" s="68">
        <f t="shared" si="30"/>
        <v>896</v>
      </c>
      <c r="I104" s="68">
        <f t="shared" si="30"/>
        <v>896</v>
      </c>
    </row>
    <row r="105" spans="1:9" ht="51" x14ac:dyDescent="0.25">
      <c r="A105" s="135"/>
      <c r="B105" s="69"/>
      <c r="C105" s="69">
        <v>3422</v>
      </c>
      <c r="D105" s="113" t="s">
        <v>113</v>
      </c>
      <c r="E105" s="78"/>
      <c r="F105" s="70">
        <f t="shared" si="30"/>
        <v>17254</v>
      </c>
      <c r="G105" s="70">
        <f t="shared" si="30"/>
        <v>896</v>
      </c>
      <c r="H105" s="70">
        <f t="shared" si="30"/>
        <v>896</v>
      </c>
      <c r="I105" s="70">
        <f t="shared" si="30"/>
        <v>896</v>
      </c>
    </row>
    <row r="106" spans="1:9" ht="38.25" x14ac:dyDescent="0.25">
      <c r="A106" s="135"/>
      <c r="B106" s="12"/>
      <c r="C106" s="12">
        <v>34222</v>
      </c>
      <c r="D106" s="112" t="s">
        <v>194</v>
      </c>
      <c r="E106" s="75"/>
      <c r="F106" s="8">
        <v>17254</v>
      </c>
      <c r="G106" s="8">
        <v>896</v>
      </c>
      <c r="H106" s="8">
        <v>896</v>
      </c>
      <c r="I106" s="8">
        <v>896</v>
      </c>
    </row>
    <row r="107" spans="1:9" ht="25.5" x14ac:dyDescent="0.25">
      <c r="A107" s="135"/>
      <c r="B107" s="14">
        <v>5</v>
      </c>
      <c r="C107" s="14"/>
      <c r="D107" s="23" t="s">
        <v>16</v>
      </c>
      <c r="E107" s="72"/>
      <c r="F107" s="72">
        <f t="shared" ref="F107:I110" si="31">F108</f>
        <v>41144</v>
      </c>
      <c r="G107" s="72">
        <f t="shared" si="31"/>
        <v>2000</v>
      </c>
      <c r="H107" s="72">
        <f t="shared" si="31"/>
        <v>2000</v>
      </c>
      <c r="I107" s="72">
        <f t="shared" si="31"/>
        <v>2000</v>
      </c>
    </row>
    <row r="108" spans="1:9" ht="25.5" x14ac:dyDescent="0.25">
      <c r="A108" s="135"/>
      <c r="B108" s="114"/>
      <c r="C108" s="114">
        <v>54</v>
      </c>
      <c r="D108" s="129" t="s">
        <v>23</v>
      </c>
      <c r="E108" s="64"/>
      <c r="F108" s="64">
        <f t="shared" si="31"/>
        <v>41144</v>
      </c>
      <c r="G108" s="64">
        <f t="shared" si="31"/>
        <v>2000</v>
      </c>
      <c r="H108" s="64">
        <f t="shared" si="31"/>
        <v>2000</v>
      </c>
      <c r="I108" s="64">
        <f t="shared" si="31"/>
        <v>2000</v>
      </c>
    </row>
    <row r="109" spans="1:9" ht="51" x14ac:dyDescent="0.25">
      <c r="A109" s="135"/>
      <c r="B109" s="127"/>
      <c r="C109" s="127">
        <v>542</v>
      </c>
      <c r="D109" s="128" t="s">
        <v>233</v>
      </c>
      <c r="E109" s="68"/>
      <c r="F109" s="68">
        <f t="shared" si="31"/>
        <v>41144</v>
      </c>
      <c r="G109" s="68">
        <f t="shared" si="31"/>
        <v>2000</v>
      </c>
      <c r="H109" s="68">
        <f t="shared" si="31"/>
        <v>2000</v>
      </c>
      <c r="I109" s="68">
        <f t="shared" si="31"/>
        <v>2000</v>
      </c>
    </row>
    <row r="110" spans="1:9" ht="38.25" x14ac:dyDescent="0.25">
      <c r="A110" s="135"/>
      <c r="B110" s="125"/>
      <c r="C110" s="125">
        <v>5422</v>
      </c>
      <c r="D110" s="126" t="s">
        <v>114</v>
      </c>
      <c r="E110" s="70"/>
      <c r="F110" s="70">
        <f t="shared" si="31"/>
        <v>41144</v>
      </c>
      <c r="G110" s="70">
        <f t="shared" si="31"/>
        <v>2000</v>
      </c>
      <c r="H110" s="70">
        <f t="shared" si="31"/>
        <v>2000</v>
      </c>
      <c r="I110" s="70">
        <f t="shared" si="31"/>
        <v>2000</v>
      </c>
    </row>
    <row r="111" spans="1:9" ht="38.25" x14ac:dyDescent="0.25">
      <c r="A111" s="135"/>
      <c r="B111" s="15"/>
      <c r="C111" s="15">
        <v>54222</v>
      </c>
      <c r="D111" s="24" t="s">
        <v>234</v>
      </c>
      <c r="E111" s="8"/>
      <c r="F111" s="9">
        <v>41144</v>
      </c>
      <c r="G111" s="9">
        <v>2000</v>
      </c>
      <c r="H111" s="9">
        <v>2000</v>
      </c>
      <c r="I111" s="10">
        <v>2000</v>
      </c>
    </row>
    <row r="112" spans="1:9" ht="38.25" customHeight="1" x14ac:dyDescent="0.25">
      <c r="A112" s="141" t="s">
        <v>80</v>
      </c>
      <c r="B112" s="142"/>
      <c r="C112" s="143"/>
      <c r="D112" s="144" t="s">
        <v>81</v>
      </c>
      <c r="E112" s="145"/>
      <c r="F112" s="146">
        <f>F113+F223</f>
        <v>409503</v>
      </c>
      <c r="G112" s="146">
        <f>G113+G223</f>
        <v>184049</v>
      </c>
      <c r="H112" s="146">
        <f>H113+H223</f>
        <v>184049</v>
      </c>
      <c r="I112" s="146">
        <f>I113+I223</f>
        <v>184049</v>
      </c>
    </row>
    <row r="113" spans="1:9" s="62" customFormat="1" ht="15" customHeight="1" x14ac:dyDescent="0.25">
      <c r="A113" s="60">
        <v>31</v>
      </c>
      <c r="B113" s="61"/>
      <c r="C113" s="36"/>
      <c r="D113" s="36" t="s">
        <v>133</v>
      </c>
      <c r="E113" s="138"/>
      <c r="F113" s="138">
        <f>F114+F192+F217</f>
        <v>127886</v>
      </c>
      <c r="G113" s="138">
        <f>G114+G192+G217</f>
        <v>172097</v>
      </c>
      <c r="H113" s="138">
        <f>H114+H192+H217</f>
        <v>172097</v>
      </c>
      <c r="I113" s="138">
        <f>I114+I192+I217</f>
        <v>172097</v>
      </c>
    </row>
    <row r="114" spans="1:9" ht="15" customHeight="1" x14ac:dyDescent="0.25">
      <c r="A114" s="136"/>
      <c r="B114" s="11">
        <v>3</v>
      </c>
      <c r="C114" s="11"/>
      <c r="D114" s="11" t="s">
        <v>10</v>
      </c>
      <c r="E114" s="75"/>
      <c r="F114" s="8">
        <f>F115+F128+F184+F188</f>
        <v>103619</v>
      </c>
      <c r="G114" s="8">
        <f>G115+G128+G184+G188</f>
        <v>106157</v>
      </c>
      <c r="H114" s="8">
        <f>H115+H128+H184+H188</f>
        <v>106157</v>
      </c>
      <c r="I114" s="8">
        <f>I115+I128+I184+I188</f>
        <v>106157</v>
      </c>
    </row>
    <row r="115" spans="1:9" ht="15" customHeight="1" x14ac:dyDescent="0.25">
      <c r="A115" s="136"/>
      <c r="B115" s="65"/>
      <c r="C115" s="66">
        <v>31</v>
      </c>
      <c r="D115" s="66" t="s">
        <v>11</v>
      </c>
      <c r="E115" s="76"/>
      <c r="F115" s="64">
        <f>F116+F119+F123</f>
        <v>12293</v>
      </c>
      <c r="G115" s="64">
        <f>G116+G119+G123</f>
        <v>0</v>
      </c>
      <c r="H115" s="64">
        <f>H116+H119+H123</f>
        <v>0</v>
      </c>
      <c r="I115" s="64">
        <f>I116+I119+I123</f>
        <v>0</v>
      </c>
    </row>
    <row r="116" spans="1:9" ht="15" customHeight="1" x14ac:dyDescent="0.25">
      <c r="A116" s="136"/>
      <c r="B116" s="67"/>
      <c r="C116" s="67">
        <v>311</v>
      </c>
      <c r="D116" s="115" t="s">
        <v>82</v>
      </c>
      <c r="E116" s="77"/>
      <c r="F116" s="68">
        <f t="shared" ref="F116:I117" si="32">F117</f>
        <v>8843</v>
      </c>
      <c r="G116" s="68">
        <f t="shared" si="32"/>
        <v>0</v>
      </c>
      <c r="H116" s="68">
        <f t="shared" si="32"/>
        <v>0</v>
      </c>
      <c r="I116" s="68">
        <f t="shared" si="32"/>
        <v>0</v>
      </c>
    </row>
    <row r="117" spans="1:9" ht="15" customHeight="1" x14ac:dyDescent="0.25">
      <c r="A117" s="136"/>
      <c r="B117" s="69"/>
      <c r="C117" s="69">
        <v>3111</v>
      </c>
      <c r="D117" s="113" t="s">
        <v>83</v>
      </c>
      <c r="E117" s="78"/>
      <c r="F117" s="70">
        <f t="shared" si="32"/>
        <v>8843</v>
      </c>
      <c r="G117" s="70">
        <f t="shared" si="32"/>
        <v>0</v>
      </c>
      <c r="H117" s="70">
        <f t="shared" si="32"/>
        <v>0</v>
      </c>
      <c r="I117" s="70">
        <f t="shared" si="32"/>
        <v>0</v>
      </c>
    </row>
    <row r="118" spans="1:9" ht="15" customHeight="1" x14ac:dyDescent="0.25">
      <c r="A118" s="136"/>
      <c r="B118" s="12"/>
      <c r="C118" s="12">
        <v>31111</v>
      </c>
      <c r="D118" s="112" t="s">
        <v>135</v>
      </c>
      <c r="E118" s="75"/>
      <c r="F118" s="8">
        <v>8843</v>
      </c>
      <c r="G118" s="8"/>
      <c r="H118" s="8"/>
      <c r="I118" s="8"/>
    </row>
    <row r="119" spans="1:9" ht="15" customHeight="1" x14ac:dyDescent="0.25">
      <c r="A119" s="136"/>
      <c r="B119" s="67"/>
      <c r="C119" s="67">
        <v>312</v>
      </c>
      <c r="D119" s="115" t="s">
        <v>84</v>
      </c>
      <c r="E119" s="77"/>
      <c r="F119" s="68">
        <f t="shared" ref="F119:I119" si="33">F120</f>
        <v>1327</v>
      </c>
      <c r="G119" s="68">
        <f t="shared" si="33"/>
        <v>0</v>
      </c>
      <c r="H119" s="68">
        <f t="shared" si="33"/>
        <v>0</v>
      </c>
      <c r="I119" s="68">
        <f t="shared" si="33"/>
        <v>0</v>
      </c>
    </row>
    <row r="120" spans="1:9" ht="15" customHeight="1" x14ac:dyDescent="0.25">
      <c r="A120" s="136"/>
      <c r="B120" s="69"/>
      <c r="C120" s="69">
        <v>3121</v>
      </c>
      <c r="D120" s="113" t="s">
        <v>84</v>
      </c>
      <c r="E120" s="78"/>
      <c r="F120" s="70">
        <f>SUM(F121:F122)</f>
        <v>1327</v>
      </c>
      <c r="G120" s="70">
        <f>SUM(G121:G122)</f>
        <v>0</v>
      </c>
      <c r="H120" s="70">
        <f>SUM(H121:H122)</f>
        <v>0</v>
      </c>
      <c r="I120" s="70">
        <f>SUM(I121:I122)</f>
        <v>0</v>
      </c>
    </row>
    <row r="121" spans="1:9" ht="15" customHeight="1" x14ac:dyDescent="0.25">
      <c r="A121" s="136"/>
      <c r="B121" s="12"/>
      <c r="C121" s="12">
        <v>31213</v>
      </c>
      <c r="D121" s="112" t="s">
        <v>137</v>
      </c>
      <c r="E121" s="75"/>
      <c r="F121" s="8">
        <v>929</v>
      </c>
      <c r="G121" s="8"/>
      <c r="H121" s="8"/>
      <c r="I121" s="8"/>
    </row>
    <row r="122" spans="1:9" ht="25.5" x14ac:dyDescent="0.25">
      <c r="A122" s="136"/>
      <c r="B122" s="12"/>
      <c r="C122" s="12">
        <v>31215</v>
      </c>
      <c r="D122" s="112" t="s">
        <v>139</v>
      </c>
      <c r="E122" s="75"/>
      <c r="F122" s="8">
        <v>398</v>
      </c>
      <c r="G122" s="8"/>
      <c r="H122" s="8"/>
      <c r="I122" s="8"/>
    </row>
    <row r="123" spans="1:9" ht="15" customHeight="1" x14ac:dyDescent="0.25">
      <c r="A123" s="136"/>
      <c r="B123" s="67"/>
      <c r="C123" s="67">
        <v>313</v>
      </c>
      <c r="D123" s="115" t="s">
        <v>85</v>
      </c>
      <c r="E123" s="77"/>
      <c r="F123" s="68">
        <f>F124+F126</f>
        <v>2123</v>
      </c>
      <c r="G123" s="68">
        <f t="shared" ref="G123:I123" si="34">G124+G126</f>
        <v>0</v>
      </c>
      <c r="H123" s="68">
        <f t="shared" si="34"/>
        <v>0</v>
      </c>
      <c r="I123" s="68">
        <f t="shared" si="34"/>
        <v>0</v>
      </c>
    </row>
    <row r="124" spans="1:9" ht="15" customHeight="1" x14ac:dyDescent="0.25">
      <c r="A124" s="136"/>
      <c r="B124" s="69"/>
      <c r="C124" s="69">
        <v>3131</v>
      </c>
      <c r="D124" s="113" t="s">
        <v>86</v>
      </c>
      <c r="E124" s="78"/>
      <c r="F124" s="70">
        <f t="shared" ref="F124:I124" si="35">F125</f>
        <v>664</v>
      </c>
      <c r="G124" s="70">
        <f t="shared" si="35"/>
        <v>0</v>
      </c>
      <c r="H124" s="70">
        <f t="shared" si="35"/>
        <v>0</v>
      </c>
      <c r="I124" s="70">
        <f t="shared" si="35"/>
        <v>0</v>
      </c>
    </row>
    <row r="125" spans="1:9" ht="15" customHeight="1" x14ac:dyDescent="0.25">
      <c r="A125" s="136"/>
      <c r="B125" s="12"/>
      <c r="C125" s="12">
        <v>31311</v>
      </c>
      <c r="D125" s="112" t="s">
        <v>86</v>
      </c>
      <c r="E125" s="75"/>
      <c r="F125" s="8">
        <v>664</v>
      </c>
      <c r="G125" s="8"/>
      <c r="H125" s="8"/>
      <c r="I125" s="8"/>
    </row>
    <row r="126" spans="1:9" ht="25.5" x14ac:dyDescent="0.25">
      <c r="A126" s="136"/>
      <c r="B126" s="69"/>
      <c r="C126" s="69">
        <v>3132</v>
      </c>
      <c r="D126" s="113" t="s">
        <v>87</v>
      </c>
      <c r="E126" s="78"/>
      <c r="F126" s="70">
        <f t="shared" ref="F126:I126" si="36">F127</f>
        <v>1459</v>
      </c>
      <c r="G126" s="70">
        <f t="shared" si="36"/>
        <v>0</v>
      </c>
      <c r="H126" s="70">
        <f t="shared" si="36"/>
        <v>0</v>
      </c>
      <c r="I126" s="70">
        <f t="shared" si="36"/>
        <v>0</v>
      </c>
    </row>
    <row r="127" spans="1:9" ht="25.5" x14ac:dyDescent="0.25">
      <c r="A127" s="136"/>
      <c r="B127" s="12"/>
      <c r="C127" s="12">
        <v>31321</v>
      </c>
      <c r="D127" s="112" t="s">
        <v>87</v>
      </c>
      <c r="E127" s="75"/>
      <c r="F127" s="8">
        <v>1459</v>
      </c>
      <c r="G127" s="8"/>
      <c r="H127" s="8"/>
      <c r="I127" s="8"/>
    </row>
    <row r="128" spans="1:9" ht="15" customHeight="1" x14ac:dyDescent="0.25">
      <c r="A128" s="136"/>
      <c r="B128" s="63"/>
      <c r="C128" s="63">
        <v>32</v>
      </c>
      <c r="D128" s="116" t="s">
        <v>21</v>
      </c>
      <c r="E128" s="76"/>
      <c r="F128" s="64">
        <f>F129+F138+F155+F174</f>
        <v>89070</v>
      </c>
      <c r="G128" s="64">
        <f>G129+G138+G155+G174</f>
        <v>96398</v>
      </c>
      <c r="H128" s="64">
        <f>H129+H138+H155+H174</f>
        <v>96398</v>
      </c>
      <c r="I128" s="64">
        <f>I129+I138+I155+I174</f>
        <v>96398</v>
      </c>
    </row>
    <row r="129" spans="1:9" ht="15" customHeight="1" x14ac:dyDescent="0.25">
      <c r="A129" s="136"/>
      <c r="B129" s="67"/>
      <c r="C129" s="67">
        <v>321</v>
      </c>
      <c r="D129" s="115" t="s">
        <v>88</v>
      </c>
      <c r="E129" s="77"/>
      <c r="F129" s="68">
        <f>F130+F133+F135</f>
        <v>11723</v>
      </c>
      <c r="G129" s="68">
        <f>G130+G133+G135</f>
        <v>1328</v>
      </c>
      <c r="H129" s="68">
        <f>H130+H133+H135</f>
        <v>1328</v>
      </c>
      <c r="I129" s="68">
        <f>I130+I133+I135</f>
        <v>1328</v>
      </c>
    </row>
    <row r="130" spans="1:9" ht="15" customHeight="1" x14ac:dyDescent="0.25">
      <c r="A130" s="136"/>
      <c r="B130" s="69"/>
      <c r="C130" s="69">
        <v>3211</v>
      </c>
      <c r="D130" s="113" t="s">
        <v>89</v>
      </c>
      <c r="E130" s="78"/>
      <c r="F130" s="70">
        <f>SUM(F131:F132)</f>
        <v>1224</v>
      </c>
      <c r="G130" s="70">
        <f>SUM(G131:G132)</f>
        <v>0</v>
      </c>
      <c r="H130" s="70">
        <f>SUM(H131:H132)</f>
        <v>0</v>
      </c>
      <c r="I130" s="70">
        <f>SUM(I131:I132)</f>
        <v>0</v>
      </c>
    </row>
    <row r="131" spans="1:9" ht="15" customHeight="1" x14ac:dyDescent="0.25">
      <c r="A131" s="136"/>
      <c r="B131" s="12"/>
      <c r="C131" s="12">
        <v>32111</v>
      </c>
      <c r="D131" s="112" t="s">
        <v>143</v>
      </c>
      <c r="E131" s="75"/>
      <c r="F131" s="8">
        <v>1091</v>
      </c>
      <c r="G131" s="8"/>
      <c r="H131" s="8"/>
      <c r="I131" s="8"/>
    </row>
    <row r="132" spans="1:9" ht="25.5" x14ac:dyDescent="0.25">
      <c r="A132" s="136"/>
      <c r="B132" s="12"/>
      <c r="C132" s="12">
        <v>32115</v>
      </c>
      <c r="D132" s="112" t="s">
        <v>145</v>
      </c>
      <c r="E132" s="75"/>
      <c r="F132" s="8">
        <v>133</v>
      </c>
      <c r="G132" s="8"/>
      <c r="H132" s="8"/>
      <c r="I132" s="8"/>
    </row>
    <row r="133" spans="1:9" ht="25.5" x14ac:dyDescent="0.25">
      <c r="A133" s="136"/>
      <c r="B133" s="69"/>
      <c r="C133" s="69">
        <v>3212</v>
      </c>
      <c r="D133" s="113" t="s">
        <v>146</v>
      </c>
      <c r="E133" s="78"/>
      <c r="F133" s="70">
        <f>SUM(F134:F134)</f>
        <v>8508</v>
      </c>
      <c r="G133" s="70">
        <f>SUM(G134:G134)</f>
        <v>0</v>
      </c>
      <c r="H133" s="70">
        <f>SUM(H134:H134)</f>
        <v>0</v>
      </c>
      <c r="I133" s="70">
        <f>SUM(I134:I134)</f>
        <v>0</v>
      </c>
    </row>
    <row r="134" spans="1:9" ht="25.5" x14ac:dyDescent="0.25">
      <c r="A134" s="136"/>
      <c r="B134" s="12"/>
      <c r="C134" s="12">
        <v>32121</v>
      </c>
      <c r="D134" s="112" t="s">
        <v>147</v>
      </c>
      <c r="E134" s="75"/>
      <c r="F134" s="8">
        <v>8508</v>
      </c>
      <c r="G134" s="8"/>
      <c r="H134" s="8"/>
      <c r="I134" s="8"/>
    </row>
    <row r="135" spans="1:9" ht="15" customHeight="1" x14ac:dyDescent="0.25">
      <c r="A135" s="136"/>
      <c r="B135" s="69"/>
      <c r="C135" s="69">
        <v>3213</v>
      </c>
      <c r="D135" s="113" t="s">
        <v>90</v>
      </c>
      <c r="E135" s="78"/>
      <c r="F135" s="70">
        <f t="shared" ref="F135:I135" si="37">SUM(F136:F137)</f>
        <v>1991</v>
      </c>
      <c r="G135" s="70">
        <f t="shared" si="37"/>
        <v>1328</v>
      </c>
      <c r="H135" s="70">
        <f t="shared" si="37"/>
        <v>1328</v>
      </c>
      <c r="I135" s="70">
        <f t="shared" si="37"/>
        <v>1328</v>
      </c>
    </row>
    <row r="136" spans="1:9" ht="15" customHeight="1" x14ac:dyDescent="0.25">
      <c r="A136" s="136"/>
      <c r="B136" s="12"/>
      <c r="C136" s="12">
        <v>32131</v>
      </c>
      <c r="D136" s="112" t="s">
        <v>149</v>
      </c>
      <c r="E136" s="75"/>
      <c r="F136" s="8">
        <v>664</v>
      </c>
      <c r="G136" s="8">
        <v>664</v>
      </c>
      <c r="H136" s="8">
        <v>664</v>
      </c>
      <c r="I136" s="8">
        <v>664</v>
      </c>
    </row>
    <row r="137" spans="1:9" ht="15" customHeight="1" x14ac:dyDescent="0.25">
      <c r="A137" s="136"/>
      <c r="B137" s="12"/>
      <c r="C137" s="12">
        <v>32132</v>
      </c>
      <c r="D137" s="112" t="s">
        <v>150</v>
      </c>
      <c r="E137" s="75"/>
      <c r="F137" s="8">
        <v>1327</v>
      </c>
      <c r="G137" s="8">
        <v>664</v>
      </c>
      <c r="H137" s="8">
        <v>664</v>
      </c>
      <c r="I137" s="8">
        <v>664</v>
      </c>
    </row>
    <row r="138" spans="1:9" ht="15" customHeight="1" x14ac:dyDescent="0.25">
      <c r="A138" s="136"/>
      <c r="B138" s="67"/>
      <c r="C138" s="67">
        <v>322</v>
      </c>
      <c r="D138" s="115" t="s">
        <v>91</v>
      </c>
      <c r="E138" s="77"/>
      <c r="F138" s="68">
        <f>F139+F142+F147+F149+F153</f>
        <v>47633</v>
      </c>
      <c r="G138" s="68">
        <f t="shared" ref="G138:I138" si="38">G139+G142+G147+G149+G153</f>
        <v>57184</v>
      </c>
      <c r="H138" s="68">
        <f t="shared" si="38"/>
        <v>57184</v>
      </c>
      <c r="I138" s="68">
        <f t="shared" si="38"/>
        <v>57184</v>
      </c>
    </row>
    <row r="139" spans="1:9" ht="25.5" x14ac:dyDescent="0.25">
      <c r="A139" s="136"/>
      <c r="B139" s="69"/>
      <c r="C139" s="69">
        <v>3221</v>
      </c>
      <c r="D139" s="113" t="s">
        <v>92</v>
      </c>
      <c r="E139" s="78"/>
      <c r="F139" s="70">
        <f>SUM(F140:F141)</f>
        <v>796</v>
      </c>
      <c r="G139" s="70">
        <f>SUM(G140:G141)</f>
        <v>796</v>
      </c>
      <c r="H139" s="70">
        <f>SUM(H140:H141)</f>
        <v>796</v>
      </c>
      <c r="I139" s="70">
        <f>SUM(I140:I141)</f>
        <v>796</v>
      </c>
    </row>
    <row r="140" spans="1:9" ht="15" customHeight="1" x14ac:dyDescent="0.25">
      <c r="A140" s="136"/>
      <c r="B140" s="12"/>
      <c r="C140" s="12">
        <v>32211</v>
      </c>
      <c r="D140" s="112" t="s">
        <v>151</v>
      </c>
      <c r="E140" s="75"/>
      <c r="F140" s="8">
        <v>265</v>
      </c>
      <c r="G140" s="8">
        <v>265</v>
      </c>
      <c r="H140" s="8">
        <v>265</v>
      </c>
      <c r="I140" s="8">
        <v>265</v>
      </c>
    </row>
    <row r="141" spans="1:9" ht="25.5" x14ac:dyDescent="0.25">
      <c r="A141" s="136"/>
      <c r="B141" s="12"/>
      <c r="C141" s="12">
        <v>32214</v>
      </c>
      <c r="D141" s="112" t="s">
        <v>153</v>
      </c>
      <c r="E141" s="75"/>
      <c r="F141" s="8">
        <v>531</v>
      </c>
      <c r="G141" s="8">
        <v>531</v>
      </c>
      <c r="H141" s="8">
        <v>531</v>
      </c>
      <c r="I141" s="8">
        <v>531</v>
      </c>
    </row>
    <row r="142" spans="1:9" ht="15" customHeight="1" x14ac:dyDescent="0.25">
      <c r="A142" s="136"/>
      <c r="B142" s="69"/>
      <c r="C142" s="69">
        <v>3222</v>
      </c>
      <c r="D142" s="113" t="s">
        <v>93</v>
      </c>
      <c r="E142" s="78"/>
      <c r="F142" s="70">
        <f>SUM(F143:F146)</f>
        <v>35835</v>
      </c>
      <c r="G142" s="70">
        <f>SUM(G143:G146)</f>
        <v>35835</v>
      </c>
      <c r="H142" s="70">
        <f>SUM(H143:H146)</f>
        <v>35835</v>
      </c>
      <c r="I142" s="70">
        <f>SUM(I143:I146)</f>
        <v>35835</v>
      </c>
    </row>
    <row r="143" spans="1:9" x14ac:dyDescent="0.25">
      <c r="A143" s="136"/>
      <c r="B143" s="12"/>
      <c r="C143" s="12">
        <v>32220</v>
      </c>
      <c r="D143" s="112" t="s">
        <v>155</v>
      </c>
      <c r="E143" s="75"/>
      <c r="F143" s="8">
        <v>2654</v>
      </c>
      <c r="G143" s="8">
        <v>2654</v>
      </c>
      <c r="H143" s="8">
        <v>2654</v>
      </c>
      <c r="I143" s="8">
        <v>2654</v>
      </c>
    </row>
    <row r="144" spans="1:9" ht="25.5" x14ac:dyDescent="0.25">
      <c r="A144" s="136"/>
      <c r="B144" s="12"/>
      <c r="C144" s="12">
        <v>32221</v>
      </c>
      <c r="D144" s="112" t="s">
        <v>156</v>
      </c>
      <c r="E144" s="75"/>
      <c r="F144" s="8">
        <v>9291</v>
      </c>
      <c r="G144" s="8">
        <v>9291</v>
      </c>
      <c r="H144" s="8">
        <v>9291</v>
      </c>
      <c r="I144" s="8">
        <v>9291</v>
      </c>
    </row>
    <row r="145" spans="1:9" ht="25.5" x14ac:dyDescent="0.25">
      <c r="A145" s="136"/>
      <c r="B145" s="12"/>
      <c r="C145" s="12">
        <v>32222</v>
      </c>
      <c r="D145" s="112" t="s">
        <v>157</v>
      </c>
      <c r="E145" s="75"/>
      <c r="F145" s="8">
        <v>3982</v>
      </c>
      <c r="G145" s="8">
        <v>3982</v>
      </c>
      <c r="H145" s="8">
        <v>3982</v>
      </c>
      <c r="I145" s="8">
        <v>3982</v>
      </c>
    </row>
    <row r="146" spans="1:9" ht="15" customHeight="1" x14ac:dyDescent="0.25">
      <c r="A146" s="136"/>
      <c r="B146" s="12"/>
      <c r="C146" s="12">
        <v>32225</v>
      </c>
      <c r="D146" s="112" t="s">
        <v>158</v>
      </c>
      <c r="E146" s="75"/>
      <c r="F146" s="8">
        <v>19908</v>
      </c>
      <c r="G146" s="8">
        <v>19908</v>
      </c>
      <c r="H146" s="8">
        <v>19908</v>
      </c>
      <c r="I146" s="8">
        <v>19908</v>
      </c>
    </row>
    <row r="147" spans="1:9" ht="15" customHeight="1" x14ac:dyDescent="0.25">
      <c r="A147" s="136"/>
      <c r="B147" s="69"/>
      <c r="C147" s="69">
        <v>3223</v>
      </c>
      <c r="D147" s="113" t="s">
        <v>94</v>
      </c>
      <c r="E147" s="78"/>
      <c r="F147" s="70">
        <f>SUM(F148:F148)</f>
        <v>3982</v>
      </c>
      <c r="G147" s="70">
        <f>SUM(G148:G148)</f>
        <v>5206</v>
      </c>
      <c r="H147" s="70">
        <f>SUM(H148:H148)</f>
        <v>5206</v>
      </c>
      <c r="I147" s="70">
        <f>SUM(I148:I148)</f>
        <v>5206</v>
      </c>
    </row>
    <row r="148" spans="1:9" ht="15" customHeight="1" x14ac:dyDescent="0.25">
      <c r="A148" s="136"/>
      <c r="B148" s="12"/>
      <c r="C148" s="12">
        <v>32234</v>
      </c>
      <c r="D148" s="112" t="s">
        <v>162</v>
      </c>
      <c r="E148" s="75"/>
      <c r="F148" s="8">
        <v>3982</v>
      </c>
      <c r="G148" s="8">
        <v>5206</v>
      </c>
      <c r="H148" s="8">
        <v>5206</v>
      </c>
      <c r="I148" s="8">
        <v>5206</v>
      </c>
    </row>
    <row r="149" spans="1:9" ht="25.5" x14ac:dyDescent="0.25">
      <c r="A149" s="136"/>
      <c r="B149" s="69"/>
      <c r="C149" s="69">
        <v>3224</v>
      </c>
      <c r="D149" s="113" t="s">
        <v>95</v>
      </c>
      <c r="E149" s="78"/>
      <c r="F149" s="70">
        <f>SUM(F150:F152)</f>
        <v>7020</v>
      </c>
      <c r="G149" s="70">
        <f>SUM(G150:G152)</f>
        <v>8347</v>
      </c>
      <c r="H149" s="70">
        <f>SUM(H150:H152)</f>
        <v>8347</v>
      </c>
      <c r="I149" s="70">
        <f>SUM(I150:I152)</f>
        <v>8347</v>
      </c>
    </row>
    <row r="150" spans="1:9" ht="38.25" x14ac:dyDescent="0.25">
      <c r="A150" s="136"/>
      <c r="B150" s="12"/>
      <c r="C150" s="12">
        <v>32241</v>
      </c>
      <c r="D150" s="112" t="s">
        <v>163</v>
      </c>
      <c r="E150" s="75"/>
      <c r="F150" s="8">
        <v>6636</v>
      </c>
      <c r="G150" s="8">
        <v>6636</v>
      </c>
      <c r="H150" s="8">
        <v>6636</v>
      </c>
      <c r="I150" s="8">
        <v>6636</v>
      </c>
    </row>
    <row r="151" spans="1:9" ht="38.25" x14ac:dyDescent="0.25">
      <c r="A151" s="136"/>
      <c r="B151" s="12"/>
      <c r="C151" s="12">
        <v>32242</v>
      </c>
      <c r="D151" s="112" t="s">
        <v>164</v>
      </c>
      <c r="E151" s="75"/>
      <c r="F151" s="8">
        <v>384</v>
      </c>
      <c r="G151" s="8">
        <v>384</v>
      </c>
      <c r="H151" s="8">
        <v>384</v>
      </c>
      <c r="I151" s="8">
        <v>384</v>
      </c>
    </row>
    <row r="152" spans="1:9" ht="38.25" x14ac:dyDescent="0.25">
      <c r="A152" s="136"/>
      <c r="B152" s="12"/>
      <c r="C152" s="12">
        <v>32243</v>
      </c>
      <c r="D152" s="112" t="s">
        <v>165</v>
      </c>
      <c r="E152" s="75"/>
      <c r="F152" s="8"/>
      <c r="G152" s="8">
        <v>1327</v>
      </c>
      <c r="H152" s="8">
        <v>1327</v>
      </c>
      <c r="I152" s="8">
        <v>1327</v>
      </c>
    </row>
    <row r="153" spans="1:9" ht="25.5" x14ac:dyDescent="0.25">
      <c r="A153" s="136"/>
      <c r="B153" s="69"/>
      <c r="C153" s="69">
        <v>3227</v>
      </c>
      <c r="D153" s="113" t="s">
        <v>97</v>
      </c>
      <c r="E153" s="78"/>
      <c r="F153" s="70">
        <f t="shared" ref="F153:I153" si="39">F154</f>
        <v>0</v>
      </c>
      <c r="G153" s="70">
        <f t="shared" si="39"/>
        <v>7000</v>
      </c>
      <c r="H153" s="70">
        <f t="shared" si="39"/>
        <v>7000</v>
      </c>
      <c r="I153" s="70">
        <f t="shared" si="39"/>
        <v>7000</v>
      </c>
    </row>
    <row r="154" spans="1:9" ht="25.5" x14ac:dyDescent="0.25">
      <c r="A154" s="136"/>
      <c r="B154" s="12"/>
      <c r="C154" s="12">
        <v>32271</v>
      </c>
      <c r="D154" s="112" t="s">
        <v>97</v>
      </c>
      <c r="E154" s="75"/>
      <c r="F154" s="8"/>
      <c r="G154" s="8">
        <v>7000</v>
      </c>
      <c r="H154" s="8">
        <v>7000</v>
      </c>
      <c r="I154" s="8">
        <v>7000</v>
      </c>
    </row>
    <row r="155" spans="1:9" ht="15" customHeight="1" x14ac:dyDescent="0.25">
      <c r="A155" s="136"/>
      <c r="B155" s="67"/>
      <c r="C155" s="67">
        <v>323</v>
      </c>
      <c r="D155" s="115" t="s">
        <v>98</v>
      </c>
      <c r="E155" s="77"/>
      <c r="F155" s="68">
        <f>F156+F159+F163+F166+F168+F170</f>
        <v>23013</v>
      </c>
      <c r="G155" s="68">
        <f t="shared" ref="G155:I155" si="40">G156+G159+G163+G166+G168+G170</f>
        <v>31185</v>
      </c>
      <c r="H155" s="68">
        <f t="shared" si="40"/>
        <v>31185</v>
      </c>
      <c r="I155" s="68">
        <f t="shared" si="40"/>
        <v>31185</v>
      </c>
    </row>
    <row r="156" spans="1:9" ht="15" customHeight="1" x14ac:dyDescent="0.25">
      <c r="A156" s="136"/>
      <c r="B156" s="69"/>
      <c r="C156" s="69">
        <v>3231</v>
      </c>
      <c r="D156" s="113" t="s">
        <v>99</v>
      </c>
      <c r="E156" s="78"/>
      <c r="F156" s="70">
        <f>SUM(F157:F158)</f>
        <v>1592</v>
      </c>
      <c r="G156" s="70">
        <f>SUM(G157:G158)</f>
        <v>265</v>
      </c>
      <c r="H156" s="70">
        <f>SUM(H157:H158)</f>
        <v>265</v>
      </c>
      <c r="I156" s="70">
        <f>SUM(I157:I158)</f>
        <v>265</v>
      </c>
    </row>
    <row r="157" spans="1:9" ht="15" customHeight="1" x14ac:dyDescent="0.25">
      <c r="A157" s="136"/>
      <c r="B157" s="12"/>
      <c r="C157" s="12">
        <v>32311</v>
      </c>
      <c r="D157" s="112" t="s">
        <v>168</v>
      </c>
      <c r="E157" s="75"/>
      <c r="F157" s="8">
        <v>1327</v>
      </c>
      <c r="G157" s="8"/>
      <c r="H157" s="8"/>
      <c r="I157" s="8"/>
    </row>
    <row r="158" spans="1:9" ht="25.5" x14ac:dyDescent="0.25">
      <c r="A158" s="136"/>
      <c r="B158" s="12"/>
      <c r="C158" s="12">
        <v>32319</v>
      </c>
      <c r="D158" s="112" t="s">
        <v>171</v>
      </c>
      <c r="E158" s="75"/>
      <c r="F158" s="8">
        <v>265</v>
      </c>
      <c r="G158" s="8">
        <v>265</v>
      </c>
      <c r="H158" s="8">
        <v>265</v>
      </c>
      <c r="I158" s="8">
        <v>265</v>
      </c>
    </row>
    <row r="159" spans="1:9" ht="25.5" x14ac:dyDescent="0.25">
      <c r="A159" s="136"/>
      <c r="B159" s="69"/>
      <c r="C159" s="69">
        <v>3232</v>
      </c>
      <c r="D159" s="113" t="s">
        <v>115</v>
      </c>
      <c r="E159" s="78"/>
      <c r="F159" s="70">
        <f>SUM(F160:F162)</f>
        <v>7777</v>
      </c>
      <c r="G159" s="70">
        <f>SUM(G160:G162)</f>
        <v>17068</v>
      </c>
      <c r="H159" s="70">
        <f>SUM(H160:H162)</f>
        <v>17068</v>
      </c>
      <c r="I159" s="70">
        <f>SUM(I160:I162)</f>
        <v>17068</v>
      </c>
    </row>
    <row r="160" spans="1:9" ht="25.5" x14ac:dyDescent="0.25">
      <c r="A160" s="136"/>
      <c r="B160" s="12"/>
      <c r="C160" s="12">
        <v>32322</v>
      </c>
      <c r="D160" s="112" t="s">
        <v>173</v>
      </c>
      <c r="E160" s="75"/>
      <c r="F160" s="8">
        <v>1991</v>
      </c>
      <c r="G160" s="8">
        <v>1991</v>
      </c>
      <c r="H160" s="8">
        <v>1991</v>
      </c>
      <c r="I160" s="8">
        <v>1991</v>
      </c>
    </row>
    <row r="161" spans="1:9" ht="38.25" x14ac:dyDescent="0.25">
      <c r="A161" s="136"/>
      <c r="B161" s="12"/>
      <c r="C161" s="12" t="s">
        <v>134</v>
      </c>
      <c r="D161" s="112" t="s">
        <v>174</v>
      </c>
      <c r="E161" s="75"/>
      <c r="F161" s="8">
        <v>1804</v>
      </c>
      <c r="G161" s="8">
        <v>1804</v>
      </c>
      <c r="H161" s="8">
        <v>1804</v>
      </c>
      <c r="I161" s="8">
        <v>1804</v>
      </c>
    </row>
    <row r="162" spans="1:9" ht="25.5" x14ac:dyDescent="0.25">
      <c r="A162" s="136"/>
      <c r="B162" s="12"/>
      <c r="C162" s="12">
        <v>32323</v>
      </c>
      <c r="D162" s="112" t="s">
        <v>175</v>
      </c>
      <c r="E162" s="75"/>
      <c r="F162" s="8">
        <v>3982</v>
      </c>
      <c r="G162" s="8">
        <v>13273</v>
      </c>
      <c r="H162" s="8">
        <v>13273</v>
      </c>
      <c r="I162" s="8">
        <v>13273</v>
      </c>
    </row>
    <row r="163" spans="1:9" ht="15" customHeight="1" x14ac:dyDescent="0.25">
      <c r="A163" s="136"/>
      <c r="B163" s="69"/>
      <c r="C163" s="69">
        <v>3234</v>
      </c>
      <c r="D163" s="113" t="s">
        <v>101</v>
      </c>
      <c r="E163" s="78"/>
      <c r="F163" s="70">
        <f>SUM(F164:F165)</f>
        <v>106</v>
      </c>
      <c r="G163" s="70">
        <f>SUM(G164:G165)</f>
        <v>241</v>
      </c>
      <c r="H163" s="70">
        <f>SUM(H164:H165)</f>
        <v>241</v>
      </c>
      <c r="I163" s="70">
        <f>SUM(I164:I165)</f>
        <v>241</v>
      </c>
    </row>
    <row r="164" spans="1:9" ht="15" customHeight="1" x14ac:dyDescent="0.25">
      <c r="A164" s="136"/>
      <c r="B164" s="12"/>
      <c r="C164" s="12">
        <v>32342</v>
      </c>
      <c r="D164" s="112" t="s">
        <v>178</v>
      </c>
      <c r="E164" s="75"/>
      <c r="F164" s="8"/>
      <c r="G164" s="8">
        <v>135</v>
      </c>
      <c r="H164" s="8">
        <v>135</v>
      </c>
      <c r="I164" s="8">
        <v>135</v>
      </c>
    </row>
    <row r="165" spans="1:9" ht="15" customHeight="1" x14ac:dyDescent="0.25">
      <c r="A165" s="136"/>
      <c r="B165" s="12"/>
      <c r="C165" s="12">
        <v>32344</v>
      </c>
      <c r="D165" s="112" t="s">
        <v>179</v>
      </c>
      <c r="E165" s="75"/>
      <c r="F165" s="8">
        <v>106</v>
      </c>
      <c r="G165" s="8">
        <v>106</v>
      </c>
      <c r="H165" s="8">
        <v>106</v>
      </c>
      <c r="I165" s="8">
        <v>106</v>
      </c>
    </row>
    <row r="166" spans="1:9" ht="15" customHeight="1" x14ac:dyDescent="0.25">
      <c r="A166" s="136"/>
      <c r="B166" s="69"/>
      <c r="C166" s="69">
        <v>3235</v>
      </c>
      <c r="D166" s="113" t="s">
        <v>180</v>
      </c>
      <c r="E166" s="78"/>
      <c r="F166" s="70">
        <f>SUM(F167:F167)</f>
        <v>1327</v>
      </c>
      <c r="G166" s="70">
        <f>SUM(G167:G167)</f>
        <v>1327</v>
      </c>
      <c r="H166" s="70">
        <f>SUM(H167:H167)</f>
        <v>1327</v>
      </c>
      <c r="I166" s="70">
        <f>SUM(I167:I167)</f>
        <v>1327</v>
      </c>
    </row>
    <row r="167" spans="1:9" ht="15" customHeight="1" x14ac:dyDescent="0.25">
      <c r="A167" s="136"/>
      <c r="B167" s="12"/>
      <c r="C167" s="12">
        <v>32354</v>
      </c>
      <c r="D167" s="112" t="s">
        <v>181</v>
      </c>
      <c r="E167" s="75"/>
      <c r="F167" s="8">
        <v>1327</v>
      </c>
      <c r="G167" s="8">
        <v>1327</v>
      </c>
      <c r="H167" s="8">
        <v>1327</v>
      </c>
      <c r="I167" s="8">
        <v>1327</v>
      </c>
    </row>
    <row r="168" spans="1:9" ht="15" customHeight="1" x14ac:dyDescent="0.25">
      <c r="A168" s="136"/>
      <c r="B168" s="69"/>
      <c r="C168" s="69">
        <v>3237</v>
      </c>
      <c r="D168" s="113" t="s">
        <v>116</v>
      </c>
      <c r="E168" s="78"/>
      <c r="F168" s="70">
        <f t="shared" ref="F168:I168" si="41">F169</f>
        <v>7300</v>
      </c>
      <c r="G168" s="70">
        <f t="shared" si="41"/>
        <v>7300</v>
      </c>
      <c r="H168" s="70">
        <f t="shared" si="41"/>
        <v>7300</v>
      </c>
      <c r="I168" s="70">
        <f t="shared" si="41"/>
        <v>7300</v>
      </c>
    </row>
    <row r="169" spans="1:9" ht="15" customHeight="1" x14ac:dyDescent="0.25">
      <c r="A169" s="136"/>
      <c r="B169" s="12"/>
      <c r="C169" s="12">
        <v>32379</v>
      </c>
      <c r="D169" s="112" t="s">
        <v>183</v>
      </c>
      <c r="E169" s="75"/>
      <c r="F169" s="8">
        <v>7300</v>
      </c>
      <c r="G169" s="8">
        <v>7300</v>
      </c>
      <c r="H169" s="8">
        <v>7300</v>
      </c>
      <c r="I169" s="8">
        <v>7300</v>
      </c>
    </row>
    <row r="170" spans="1:9" ht="15" customHeight="1" x14ac:dyDescent="0.25">
      <c r="A170" s="136"/>
      <c r="B170" s="69"/>
      <c r="C170" s="69">
        <v>3239</v>
      </c>
      <c r="D170" s="113" t="s">
        <v>104</v>
      </c>
      <c r="E170" s="78"/>
      <c r="F170" s="70">
        <f t="shared" ref="F170:I170" si="42">SUM(F171:F173)</f>
        <v>4911</v>
      </c>
      <c r="G170" s="70">
        <f t="shared" si="42"/>
        <v>4984</v>
      </c>
      <c r="H170" s="70">
        <f t="shared" si="42"/>
        <v>4984</v>
      </c>
      <c r="I170" s="70">
        <f t="shared" si="42"/>
        <v>4984</v>
      </c>
    </row>
    <row r="171" spans="1:9" ht="15" customHeight="1" x14ac:dyDescent="0.25">
      <c r="A171" s="136"/>
      <c r="B171" s="12"/>
      <c r="C171" s="12">
        <v>32391</v>
      </c>
      <c r="D171" s="112" t="s">
        <v>187</v>
      </c>
      <c r="E171" s="75"/>
      <c r="F171" s="8">
        <v>664</v>
      </c>
      <c r="G171" s="8">
        <v>664</v>
      </c>
      <c r="H171" s="8">
        <v>664</v>
      </c>
      <c r="I171" s="8">
        <v>664</v>
      </c>
    </row>
    <row r="172" spans="1:9" ht="25.5" x14ac:dyDescent="0.25">
      <c r="A172" s="136"/>
      <c r="B172" s="12"/>
      <c r="C172" s="12">
        <v>32394</v>
      </c>
      <c r="D172" s="112" t="s">
        <v>188</v>
      </c>
      <c r="E172" s="75"/>
      <c r="F172" s="8">
        <v>2920</v>
      </c>
      <c r="G172" s="8">
        <v>2920</v>
      </c>
      <c r="H172" s="8">
        <v>2920</v>
      </c>
      <c r="I172" s="8">
        <v>2920</v>
      </c>
    </row>
    <row r="173" spans="1:9" ht="15" customHeight="1" x14ac:dyDescent="0.25">
      <c r="A173" s="136"/>
      <c r="B173" s="12"/>
      <c r="C173" s="12">
        <v>32399</v>
      </c>
      <c r="D173" s="112" t="s">
        <v>189</v>
      </c>
      <c r="E173" s="75"/>
      <c r="F173" s="8">
        <v>1327</v>
      </c>
      <c r="G173" s="8">
        <v>1400</v>
      </c>
      <c r="H173" s="8">
        <v>1400</v>
      </c>
      <c r="I173" s="8">
        <v>1400</v>
      </c>
    </row>
    <row r="174" spans="1:9" ht="25.5" x14ac:dyDescent="0.25">
      <c r="A174" s="136"/>
      <c r="B174" s="67"/>
      <c r="C174" s="67">
        <v>329</v>
      </c>
      <c r="D174" s="115" t="s">
        <v>105</v>
      </c>
      <c r="E174" s="77"/>
      <c r="F174" s="77">
        <f t="shared" ref="F174:I174" si="43">F175+F179+F181</f>
        <v>6701</v>
      </c>
      <c r="G174" s="77">
        <f t="shared" si="43"/>
        <v>6701</v>
      </c>
      <c r="H174" s="77">
        <f t="shared" si="43"/>
        <v>6701</v>
      </c>
      <c r="I174" s="77">
        <f t="shared" si="43"/>
        <v>6701</v>
      </c>
    </row>
    <row r="175" spans="1:9" ht="15" customHeight="1" x14ac:dyDescent="0.25">
      <c r="A175" s="136"/>
      <c r="B175" s="69"/>
      <c r="C175" s="69">
        <v>3292</v>
      </c>
      <c r="D175" s="113" t="s">
        <v>106</v>
      </c>
      <c r="E175" s="78"/>
      <c r="F175" s="70">
        <f t="shared" ref="F175:I175" si="44">SUM(F176:F178)</f>
        <v>3914</v>
      </c>
      <c r="G175" s="70">
        <f t="shared" si="44"/>
        <v>3914</v>
      </c>
      <c r="H175" s="70">
        <f t="shared" si="44"/>
        <v>3914</v>
      </c>
      <c r="I175" s="70">
        <f t="shared" si="44"/>
        <v>3914</v>
      </c>
    </row>
    <row r="176" spans="1:9" ht="25.5" x14ac:dyDescent="0.25">
      <c r="A176" s="136"/>
      <c r="B176" s="12"/>
      <c r="C176" s="12">
        <v>32921</v>
      </c>
      <c r="D176" s="112" t="s">
        <v>190</v>
      </c>
      <c r="E176" s="75"/>
      <c r="F176" s="8">
        <v>1652</v>
      </c>
      <c r="G176" s="8">
        <v>1652</v>
      </c>
      <c r="H176" s="8">
        <v>1652</v>
      </c>
      <c r="I176" s="8">
        <v>1652</v>
      </c>
    </row>
    <row r="177" spans="1:9" ht="15" customHeight="1" x14ac:dyDescent="0.25">
      <c r="A177" s="136"/>
      <c r="B177" s="12"/>
      <c r="C177" s="12">
        <v>32922</v>
      </c>
      <c r="D177" s="112" t="s">
        <v>191</v>
      </c>
      <c r="E177" s="75"/>
      <c r="F177" s="8">
        <v>1062</v>
      </c>
      <c r="G177" s="8">
        <v>1062</v>
      </c>
      <c r="H177" s="8">
        <v>1062</v>
      </c>
      <c r="I177" s="8">
        <v>1062</v>
      </c>
    </row>
    <row r="178" spans="1:9" ht="15" customHeight="1" x14ac:dyDescent="0.25">
      <c r="A178" s="136"/>
      <c r="B178" s="12"/>
      <c r="C178" s="12">
        <v>32923</v>
      </c>
      <c r="D178" s="112" t="s">
        <v>192</v>
      </c>
      <c r="E178" s="75"/>
      <c r="F178" s="8">
        <v>1200</v>
      </c>
      <c r="G178" s="8">
        <v>1200</v>
      </c>
      <c r="H178" s="8">
        <v>1200</v>
      </c>
      <c r="I178" s="8">
        <v>1200</v>
      </c>
    </row>
    <row r="179" spans="1:9" ht="15" customHeight="1" x14ac:dyDescent="0.25">
      <c r="A179" s="136"/>
      <c r="B179" s="69"/>
      <c r="C179" s="69">
        <v>3293</v>
      </c>
      <c r="D179" s="113" t="s">
        <v>117</v>
      </c>
      <c r="E179" s="78"/>
      <c r="F179" s="70">
        <f t="shared" ref="F179:I179" si="45">F180</f>
        <v>1327</v>
      </c>
      <c r="G179" s="70">
        <f t="shared" si="45"/>
        <v>1327</v>
      </c>
      <c r="H179" s="70">
        <f t="shared" si="45"/>
        <v>1327</v>
      </c>
      <c r="I179" s="70">
        <f t="shared" si="45"/>
        <v>1327</v>
      </c>
    </row>
    <row r="180" spans="1:9" ht="15" customHeight="1" x14ac:dyDescent="0.25">
      <c r="A180" s="136"/>
      <c r="B180" s="12"/>
      <c r="C180" s="12">
        <v>32931</v>
      </c>
      <c r="D180" s="112" t="s">
        <v>117</v>
      </c>
      <c r="E180" s="75"/>
      <c r="F180" s="8">
        <v>1327</v>
      </c>
      <c r="G180" s="8">
        <v>1327</v>
      </c>
      <c r="H180" s="8">
        <v>1327</v>
      </c>
      <c r="I180" s="8">
        <v>1327</v>
      </c>
    </row>
    <row r="181" spans="1:9" ht="25.5" x14ac:dyDescent="0.25">
      <c r="A181" s="136"/>
      <c r="B181" s="69"/>
      <c r="C181" s="69">
        <v>3299</v>
      </c>
      <c r="D181" s="113" t="s">
        <v>105</v>
      </c>
      <c r="E181" s="78"/>
      <c r="F181" s="70">
        <f t="shared" ref="F181:I181" si="46">SUM(F182:F183)</f>
        <v>1460</v>
      </c>
      <c r="G181" s="70">
        <f t="shared" si="46"/>
        <v>1460</v>
      </c>
      <c r="H181" s="70">
        <f t="shared" si="46"/>
        <v>1460</v>
      </c>
      <c r="I181" s="70">
        <f t="shared" si="46"/>
        <v>1460</v>
      </c>
    </row>
    <row r="182" spans="1:9" ht="15" customHeight="1" x14ac:dyDescent="0.25">
      <c r="A182" s="136"/>
      <c r="B182" s="12"/>
      <c r="C182" s="12">
        <v>32991</v>
      </c>
      <c r="D182" s="112" t="s">
        <v>193</v>
      </c>
      <c r="E182" s="75"/>
      <c r="F182" s="8">
        <v>664</v>
      </c>
      <c r="G182" s="8">
        <v>664</v>
      </c>
      <c r="H182" s="8">
        <v>664</v>
      </c>
      <c r="I182" s="8">
        <v>664</v>
      </c>
    </row>
    <row r="183" spans="1:9" ht="25.5" x14ac:dyDescent="0.25">
      <c r="A183" s="136"/>
      <c r="B183" s="12"/>
      <c r="C183" s="12">
        <v>32999</v>
      </c>
      <c r="D183" s="112" t="s">
        <v>105</v>
      </c>
      <c r="E183" s="75"/>
      <c r="F183" s="8">
        <v>796</v>
      </c>
      <c r="G183" s="8">
        <v>796</v>
      </c>
      <c r="H183" s="8">
        <v>796</v>
      </c>
      <c r="I183" s="8">
        <v>796</v>
      </c>
    </row>
    <row r="184" spans="1:9" ht="15" customHeight="1" x14ac:dyDescent="0.25">
      <c r="A184" s="136"/>
      <c r="B184" s="63"/>
      <c r="C184" s="63">
        <v>34</v>
      </c>
      <c r="D184" s="116" t="s">
        <v>107</v>
      </c>
      <c r="E184" s="76"/>
      <c r="F184" s="64">
        <f>F185</f>
        <v>0</v>
      </c>
      <c r="G184" s="64">
        <f t="shared" ref="G184:I184" si="47">G185</f>
        <v>7104</v>
      </c>
      <c r="H184" s="64">
        <f t="shared" si="47"/>
        <v>7104</v>
      </c>
      <c r="I184" s="64">
        <f t="shared" si="47"/>
        <v>7104</v>
      </c>
    </row>
    <row r="185" spans="1:9" ht="25.5" x14ac:dyDescent="0.25">
      <c r="A185" s="136"/>
      <c r="B185" s="67"/>
      <c r="C185" s="67">
        <v>342</v>
      </c>
      <c r="D185" s="115" t="s">
        <v>112</v>
      </c>
      <c r="E185" s="77"/>
      <c r="F185" s="68">
        <f t="shared" ref="F185:I186" si="48">F186</f>
        <v>0</v>
      </c>
      <c r="G185" s="68">
        <f t="shared" si="48"/>
        <v>7104</v>
      </c>
      <c r="H185" s="68">
        <f t="shared" si="48"/>
        <v>7104</v>
      </c>
      <c r="I185" s="68">
        <f t="shared" si="48"/>
        <v>7104</v>
      </c>
    </row>
    <row r="186" spans="1:9" ht="51" x14ac:dyDescent="0.25">
      <c r="A186" s="136"/>
      <c r="B186" s="69"/>
      <c r="C186" s="69">
        <v>3422</v>
      </c>
      <c r="D186" s="113" t="s">
        <v>113</v>
      </c>
      <c r="E186" s="78"/>
      <c r="F186" s="70">
        <f t="shared" si="48"/>
        <v>0</v>
      </c>
      <c r="G186" s="70">
        <f t="shared" si="48"/>
        <v>7104</v>
      </c>
      <c r="H186" s="70">
        <f t="shared" si="48"/>
        <v>7104</v>
      </c>
      <c r="I186" s="70">
        <f t="shared" si="48"/>
        <v>7104</v>
      </c>
    </row>
    <row r="187" spans="1:9" ht="38.25" x14ac:dyDescent="0.25">
      <c r="A187" s="136"/>
      <c r="B187" s="12"/>
      <c r="C187" s="12">
        <v>34222</v>
      </c>
      <c r="D187" s="112" t="s">
        <v>194</v>
      </c>
      <c r="E187" s="75"/>
      <c r="F187" s="8"/>
      <c r="G187" s="8">
        <v>7104</v>
      </c>
      <c r="H187" s="8">
        <v>7104</v>
      </c>
      <c r="I187" s="8">
        <v>7104</v>
      </c>
    </row>
    <row r="188" spans="1:9" ht="15" customHeight="1" x14ac:dyDescent="0.25">
      <c r="A188" s="136"/>
      <c r="B188" s="63"/>
      <c r="C188" s="63">
        <v>38</v>
      </c>
      <c r="D188" s="116" t="s">
        <v>118</v>
      </c>
      <c r="E188" s="76"/>
      <c r="F188" s="64">
        <f t="shared" ref="F188:I190" si="49">F189</f>
        <v>2256</v>
      </c>
      <c r="G188" s="64">
        <f t="shared" si="49"/>
        <v>2655</v>
      </c>
      <c r="H188" s="64">
        <f t="shared" si="49"/>
        <v>2655</v>
      </c>
      <c r="I188" s="64">
        <f t="shared" si="49"/>
        <v>2655</v>
      </c>
    </row>
    <row r="189" spans="1:9" ht="15" customHeight="1" x14ac:dyDescent="0.25">
      <c r="A189" s="136"/>
      <c r="B189" s="67"/>
      <c r="C189" s="67">
        <v>383</v>
      </c>
      <c r="D189" s="115" t="s">
        <v>119</v>
      </c>
      <c r="E189" s="77"/>
      <c r="F189" s="68">
        <f t="shared" si="49"/>
        <v>2256</v>
      </c>
      <c r="G189" s="68">
        <f t="shared" si="49"/>
        <v>2655</v>
      </c>
      <c r="H189" s="68">
        <f t="shared" si="49"/>
        <v>2655</v>
      </c>
      <c r="I189" s="68">
        <f t="shared" si="49"/>
        <v>2655</v>
      </c>
    </row>
    <row r="190" spans="1:9" ht="25.5" x14ac:dyDescent="0.25">
      <c r="A190" s="136"/>
      <c r="B190" s="69"/>
      <c r="C190" s="69">
        <v>3831</v>
      </c>
      <c r="D190" s="113" t="s">
        <v>120</v>
      </c>
      <c r="E190" s="78"/>
      <c r="F190" s="70">
        <f t="shared" si="49"/>
        <v>2256</v>
      </c>
      <c r="G190" s="70">
        <f t="shared" si="49"/>
        <v>2655</v>
      </c>
      <c r="H190" s="70">
        <f t="shared" si="49"/>
        <v>2655</v>
      </c>
      <c r="I190" s="70">
        <f t="shared" si="49"/>
        <v>2655</v>
      </c>
    </row>
    <row r="191" spans="1:9" ht="25.5" x14ac:dyDescent="0.25">
      <c r="A191" s="136"/>
      <c r="B191" s="12"/>
      <c r="C191" s="12">
        <v>38319</v>
      </c>
      <c r="D191" s="112" t="s">
        <v>197</v>
      </c>
      <c r="E191" s="75"/>
      <c r="F191" s="8">
        <v>2256</v>
      </c>
      <c r="G191" s="8">
        <v>2655</v>
      </c>
      <c r="H191" s="8">
        <v>2655</v>
      </c>
      <c r="I191" s="8">
        <v>2655</v>
      </c>
    </row>
    <row r="192" spans="1:9" ht="25.5" x14ac:dyDescent="0.25">
      <c r="A192" s="136"/>
      <c r="B192" s="25">
        <v>4</v>
      </c>
      <c r="C192" s="25"/>
      <c r="D192" s="117" t="s">
        <v>12</v>
      </c>
      <c r="E192" s="79"/>
      <c r="F192" s="79">
        <f>F193+F197+F213</f>
        <v>24267</v>
      </c>
      <c r="G192" s="79">
        <f>G193+G197+G213</f>
        <v>22940</v>
      </c>
      <c r="H192" s="79">
        <f>H193+H197+H213</f>
        <v>22940</v>
      </c>
      <c r="I192" s="79">
        <f>I193+I197+I213</f>
        <v>22940</v>
      </c>
    </row>
    <row r="193" spans="1:9" ht="25.5" x14ac:dyDescent="0.25">
      <c r="A193" s="136"/>
      <c r="B193" s="63"/>
      <c r="C193" s="63">
        <v>41</v>
      </c>
      <c r="D193" s="116" t="s">
        <v>121</v>
      </c>
      <c r="E193" s="76"/>
      <c r="F193" s="76">
        <f t="shared" ref="F193:I195" si="50">F194</f>
        <v>7963</v>
      </c>
      <c r="G193" s="76">
        <f t="shared" si="50"/>
        <v>0</v>
      </c>
      <c r="H193" s="76">
        <f t="shared" si="50"/>
        <v>0</v>
      </c>
      <c r="I193" s="76">
        <f t="shared" si="50"/>
        <v>0</v>
      </c>
    </row>
    <row r="194" spans="1:9" ht="15" customHeight="1" x14ac:dyDescent="0.25">
      <c r="A194" s="136"/>
      <c r="B194" s="67"/>
      <c r="C194" s="67">
        <v>411</v>
      </c>
      <c r="D194" s="115" t="s">
        <v>199</v>
      </c>
      <c r="E194" s="77"/>
      <c r="F194" s="68">
        <f t="shared" si="50"/>
        <v>7963</v>
      </c>
      <c r="G194" s="68">
        <f t="shared" si="50"/>
        <v>0</v>
      </c>
      <c r="H194" s="68">
        <f t="shared" si="50"/>
        <v>0</v>
      </c>
      <c r="I194" s="68">
        <f t="shared" si="50"/>
        <v>0</v>
      </c>
    </row>
    <row r="195" spans="1:9" ht="15" customHeight="1" x14ac:dyDescent="0.25">
      <c r="A195" s="136"/>
      <c r="B195" s="69"/>
      <c r="C195" s="69">
        <v>4111</v>
      </c>
      <c r="D195" s="113" t="s">
        <v>122</v>
      </c>
      <c r="E195" s="78"/>
      <c r="F195" s="70">
        <f t="shared" si="50"/>
        <v>7963</v>
      </c>
      <c r="G195" s="70">
        <f t="shared" si="50"/>
        <v>0</v>
      </c>
      <c r="H195" s="70">
        <f t="shared" si="50"/>
        <v>0</v>
      </c>
      <c r="I195" s="70">
        <f t="shared" si="50"/>
        <v>0</v>
      </c>
    </row>
    <row r="196" spans="1:9" ht="15" customHeight="1" x14ac:dyDescent="0.25">
      <c r="A196" s="136"/>
      <c r="B196" s="12"/>
      <c r="C196" s="12">
        <v>41112</v>
      </c>
      <c r="D196" s="112" t="s">
        <v>198</v>
      </c>
      <c r="E196" s="75"/>
      <c r="F196" s="8">
        <v>7963</v>
      </c>
      <c r="G196" s="8"/>
      <c r="H196" s="8"/>
      <c r="I196" s="8"/>
    </row>
    <row r="197" spans="1:9" ht="25.5" x14ac:dyDescent="0.25">
      <c r="A197" s="136"/>
      <c r="B197" s="63"/>
      <c r="C197" s="63">
        <v>42</v>
      </c>
      <c r="D197" s="116" t="s">
        <v>28</v>
      </c>
      <c r="E197" s="76"/>
      <c r="F197" s="76">
        <f>F198+F210</f>
        <v>8892</v>
      </c>
      <c r="G197" s="76">
        <f t="shared" ref="G197:I197" si="51">G198+G210</f>
        <v>15528</v>
      </c>
      <c r="H197" s="76">
        <f t="shared" si="51"/>
        <v>15528</v>
      </c>
      <c r="I197" s="76">
        <f t="shared" si="51"/>
        <v>15528</v>
      </c>
    </row>
    <row r="198" spans="1:9" ht="15" customHeight="1" x14ac:dyDescent="0.25">
      <c r="A198" s="136"/>
      <c r="B198" s="67"/>
      <c r="C198" s="67">
        <v>422</v>
      </c>
      <c r="D198" s="115" t="s">
        <v>123</v>
      </c>
      <c r="E198" s="77"/>
      <c r="F198" s="68">
        <f>F199+F203+F207</f>
        <v>6901</v>
      </c>
      <c r="G198" s="68">
        <f>G199+G203+G207</f>
        <v>13537</v>
      </c>
      <c r="H198" s="68">
        <f>H199+H203+H207</f>
        <v>13537</v>
      </c>
      <c r="I198" s="68">
        <f>I199+I203+I207</f>
        <v>13537</v>
      </c>
    </row>
    <row r="199" spans="1:9" ht="15" customHeight="1" x14ac:dyDescent="0.25">
      <c r="A199" s="136"/>
      <c r="B199" s="69"/>
      <c r="C199" s="69">
        <v>4221</v>
      </c>
      <c r="D199" s="113" t="s">
        <v>124</v>
      </c>
      <c r="E199" s="78"/>
      <c r="F199" s="70">
        <f t="shared" ref="F199:I199" si="52">SUM(F200:F202)</f>
        <v>5442</v>
      </c>
      <c r="G199" s="70">
        <f t="shared" si="52"/>
        <v>5442</v>
      </c>
      <c r="H199" s="70">
        <f t="shared" si="52"/>
        <v>5442</v>
      </c>
      <c r="I199" s="70">
        <f t="shared" si="52"/>
        <v>5442</v>
      </c>
    </row>
    <row r="200" spans="1:9" ht="15" customHeight="1" x14ac:dyDescent="0.25">
      <c r="A200" s="136"/>
      <c r="B200" s="12"/>
      <c r="C200" s="12">
        <v>42211</v>
      </c>
      <c r="D200" s="112" t="s">
        <v>200</v>
      </c>
      <c r="E200" s="75"/>
      <c r="F200" s="8">
        <v>3982</v>
      </c>
      <c r="G200" s="8">
        <v>3982</v>
      </c>
      <c r="H200" s="8">
        <v>3982</v>
      </c>
      <c r="I200" s="8">
        <v>3982</v>
      </c>
    </row>
    <row r="201" spans="1:9" ht="15" customHeight="1" x14ac:dyDescent="0.25">
      <c r="A201" s="136"/>
      <c r="B201" s="12"/>
      <c r="C201" s="12">
        <v>42212</v>
      </c>
      <c r="D201" s="112" t="s">
        <v>201</v>
      </c>
      <c r="E201" s="75"/>
      <c r="F201" s="8">
        <v>664</v>
      </c>
      <c r="G201" s="8">
        <v>664</v>
      </c>
      <c r="H201" s="8">
        <v>664</v>
      </c>
      <c r="I201" s="8">
        <v>664</v>
      </c>
    </row>
    <row r="202" spans="1:9" ht="15" customHeight="1" x14ac:dyDescent="0.25">
      <c r="A202" s="136"/>
      <c r="B202" s="12"/>
      <c r="C202" s="12">
        <v>42219</v>
      </c>
      <c r="D202" s="112" t="s">
        <v>202</v>
      </c>
      <c r="E202" s="75"/>
      <c r="F202" s="8">
        <v>796</v>
      </c>
      <c r="G202" s="8">
        <v>796</v>
      </c>
      <c r="H202" s="8">
        <v>796</v>
      </c>
      <c r="I202" s="8">
        <v>796</v>
      </c>
    </row>
    <row r="203" spans="1:9" ht="15" customHeight="1" x14ac:dyDescent="0.25">
      <c r="A203" s="136"/>
      <c r="B203" s="69"/>
      <c r="C203" s="69">
        <v>4222</v>
      </c>
      <c r="D203" s="113" t="s">
        <v>125</v>
      </c>
      <c r="E203" s="78"/>
      <c r="F203" s="70">
        <f>SUM(F204:F206)</f>
        <v>795</v>
      </c>
      <c r="G203" s="70">
        <f>SUM(G204:G206)</f>
        <v>795</v>
      </c>
      <c r="H203" s="70">
        <f>SUM(H204:H206)</f>
        <v>795</v>
      </c>
      <c r="I203" s="70">
        <f>SUM(I204:I206)</f>
        <v>795</v>
      </c>
    </row>
    <row r="204" spans="1:9" ht="15" customHeight="1" x14ac:dyDescent="0.25">
      <c r="A204" s="136"/>
      <c r="B204" s="12"/>
      <c r="C204" s="12">
        <v>42221</v>
      </c>
      <c r="D204" s="112" t="s">
        <v>203</v>
      </c>
      <c r="E204" s="75"/>
      <c r="F204" s="8">
        <v>265</v>
      </c>
      <c r="G204" s="8">
        <v>265</v>
      </c>
      <c r="H204" s="8">
        <v>265</v>
      </c>
      <c r="I204" s="8">
        <v>265</v>
      </c>
    </row>
    <row r="205" spans="1:9" ht="25.5" x14ac:dyDescent="0.25">
      <c r="A205" s="136"/>
      <c r="B205" s="12"/>
      <c r="C205" s="12">
        <v>42222</v>
      </c>
      <c r="D205" s="112" t="s">
        <v>204</v>
      </c>
      <c r="E205" s="75"/>
      <c r="F205" s="8">
        <v>265</v>
      </c>
      <c r="G205" s="8">
        <v>265</v>
      </c>
      <c r="H205" s="8">
        <v>265</v>
      </c>
      <c r="I205" s="8">
        <v>265</v>
      </c>
    </row>
    <row r="206" spans="1:9" ht="25.5" x14ac:dyDescent="0.25">
      <c r="A206" s="136"/>
      <c r="B206" s="12"/>
      <c r="C206" s="12">
        <v>42223</v>
      </c>
      <c r="D206" s="112" t="s">
        <v>205</v>
      </c>
      <c r="E206" s="75"/>
      <c r="F206" s="8">
        <v>265</v>
      </c>
      <c r="G206" s="8">
        <v>265</v>
      </c>
      <c r="H206" s="8">
        <v>265</v>
      </c>
      <c r="I206" s="8">
        <v>265</v>
      </c>
    </row>
    <row r="207" spans="1:9" ht="15" customHeight="1" x14ac:dyDescent="0.25">
      <c r="A207" s="136"/>
      <c r="B207" s="69"/>
      <c r="C207" s="69">
        <v>4223</v>
      </c>
      <c r="D207" s="113" t="s">
        <v>126</v>
      </c>
      <c r="E207" s="78"/>
      <c r="F207" s="70">
        <f>SUM(F208:F209)</f>
        <v>664</v>
      </c>
      <c r="G207" s="70">
        <f>SUM(G208:G209)</f>
        <v>7300</v>
      </c>
      <c r="H207" s="70">
        <f>SUM(H208:H209)</f>
        <v>7300</v>
      </c>
      <c r="I207" s="70">
        <f>SUM(I208:I209)</f>
        <v>7300</v>
      </c>
    </row>
    <row r="208" spans="1:9" ht="15" customHeight="1" x14ac:dyDescent="0.25">
      <c r="A208" s="136"/>
      <c r="B208" s="12"/>
      <c r="C208" s="12">
        <v>42233</v>
      </c>
      <c r="D208" s="112" t="s">
        <v>209</v>
      </c>
      <c r="E208" s="75"/>
      <c r="F208" s="8"/>
      <c r="G208" s="8">
        <v>6636</v>
      </c>
      <c r="H208" s="8">
        <v>6636</v>
      </c>
      <c r="I208" s="8">
        <v>6636</v>
      </c>
    </row>
    <row r="209" spans="1:9" ht="25.5" x14ac:dyDescent="0.25">
      <c r="A209" s="136"/>
      <c r="B209" s="12"/>
      <c r="C209" s="12">
        <v>42239</v>
      </c>
      <c r="D209" s="112" t="s">
        <v>210</v>
      </c>
      <c r="E209" s="75"/>
      <c r="F209" s="8">
        <v>664</v>
      </c>
      <c r="G209" s="8">
        <v>664</v>
      </c>
      <c r="H209" s="8">
        <v>664</v>
      </c>
      <c r="I209" s="8">
        <v>664</v>
      </c>
    </row>
    <row r="210" spans="1:9" ht="15" customHeight="1" x14ac:dyDescent="0.25">
      <c r="A210" s="136"/>
      <c r="B210" s="67"/>
      <c r="C210" s="67">
        <v>426</v>
      </c>
      <c r="D210" s="115" t="s">
        <v>129</v>
      </c>
      <c r="E210" s="77"/>
      <c r="F210" s="68">
        <f t="shared" ref="F210:I211" si="53">F211</f>
        <v>1991</v>
      </c>
      <c r="G210" s="68">
        <f t="shared" si="53"/>
        <v>1991</v>
      </c>
      <c r="H210" s="68">
        <f t="shared" si="53"/>
        <v>1991</v>
      </c>
      <c r="I210" s="68">
        <f t="shared" si="53"/>
        <v>1991</v>
      </c>
    </row>
    <row r="211" spans="1:9" ht="15" customHeight="1" x14ac:dyDescent="0.25">
      <c r="A211" s="136"/>
      <c r="B211" s="69"/>
      <c r="C211" s="69">
        <v>4262</v>
      </c>
      <c r="D211" s="113" t="s">
        <v>130</v>
      </c>
      <c r="E211" s="78"/>
      <c r="F211" s="70">
        <f t="shared" si="53"/>
        <v>1991</v>
      </c>
      <c r="G211" s="70">
        <f t="shared" si="53"/>
        <v>1991</v>
      </c>
      <c r="H211" s="70">
        <f t="shared" si="53"/>
        <v>1991</v>
      </c>
      <c r="I211" s="70">
        <f t="shared" si="53"/>
        <v>1991</v>
      </c>
    </row>
    <row r="212" spans="1:9" ht="15" customHeight="1" x14ac:dyDescent="0.25">
      <c r="A212" s="136"/>
      <c r="B212" s="12"/>
      <c r="C212" s="12">
        <v>42621</v>
      </c>
      <c r="D212" s="112" t="s">
        <v>130</v>
      </c>
      <c r="E212" s="75"/>
      <c r="F212" s="8">
        <v>1991</v>
      </c>
      <c r="G212" s="8">
        <v>1991</v>
      </c>
      <c r="H212" s="8">
        <v>1991</v>
      </c>
      <c r="I212" s="8">
        <v>1991</v>
      </c>
    </row>
    <row r="213" spans="1:9" ht="25.5" x14ac:dyDescent="0.25">
      <c r="A213" s="136"/>
      <c r="B213" s="63"/>
      <c r="C213" s="63">
        <v>45</v>
      </c>
      <c r="D213" s="116" t="s">
        <v>131</v>
      </c>
      <c r="E213" s="76"/>
      <c r="F213" s="64">
        <f t="shared" ref="F213:I215" si="54">F214</f>
        <v>7412</v>
      </c>
      <c r="G213" s="64">
        <f t="shared" si="54"/>
        <v>7412</v>
      </c>
      <c r="H213" s="64">
        <f t="shared" si="54"/>
        <v>7412</v>
      </c>
      <c r="I213" s="64">
        <f t="shared" si="54"/>
        <v>7412</v>
      </c>
    </row>
    <row r="214" spans="1:9" ht="25.5" x14ac:dyDescent="0.25">
      <c r="A214" s="136"/>
      <c r="B214" s="67"/>
      <c r="C214" s="67">
        <v>453</v>
      </c>
      <c r="D214" s="115" t="s">
        <v>132</v>
      </c>
      <c r="E214" s="77"/>
      <c r="F214" s="68">
        <f t="shared" si="54"/>
        <v>7412</v>
      </c>
      <c r="G214" s="68">
        <f t="shared" si="54"/>
        <v>7412</v>
      </c>
      <c r="H214" s="68">
        <f t="shared" si="54"/>
        <v>7412</v>
      </c>
      <c r="I214" s="68">
        <f t="shared" si="54"/>
        <v>7412</v>
      </c>
    </row>
    <row r="215" spans="1:9" ht="25.5" x14ac:dyDescent="0.25">
      <c r="A215" s="136"/>
      <c r="B215" s="69"/>
      <c r="C215" s="69">
        <v>4531</v>
      </c>
      <c r="D215" s="113" t="s">
        <v>132</v>
      </c>
      <c r="E215" s="78"/>
      <c r="F215" s="70">
        <f t="shared" si="54"/>
        <v>7412</v>
      </c>
      <c r="G215" s="70">
        <f t="shared" si="54"/>
        <v>7412</v>
      </c>
      <c r="H215" s="70">
        <f t="shared" si="54"/>
        <v>7412</v>
      </c>
      <c r="I215" s="70">
        <f t="shared" si="54"/>
        <v>7412</v>
      </c>
    </row>
    <row r="216" spans="1:9" ht="25.5" x14ac:dyDescent="0.25">
      <c r="A216" s="136"/>
      <c r="B216" s="12"/>
      <c r="C216" s="12">
        <v>45311</v>
      </c>
      <c r="D216" s="112" t="s">
        <v>132</v>
      </c>
      <c r="E216" s="75"/>
      <c r="F216" s="8">
        <v>7412</v>
      </c>
      <c r="G216" s="8">
        <v>7412</v>
      </c>
      <c r="H216" s="8">
        <v>7412</v>
      </c>
      <c r="I216" s="8">
        <v>7412</v>
      </c>
    </row>
    <row r="217" spans="1:9" ht="25.5" x14ac:dyDescent="0.25">
      <c r="A217" s="136"/>
      <c r="B217" s="14">
        <v>5</v>
      </c>
      <c r="C217" s="14"/>
      <c r="D217" s="23" t="s">
        <v>16</v>
      </c>
      <c r="E217" s="72"/>
      <c r="F217" s="72">
        <f t="shared" ref="F217:I220" si="55">F218</f>
        <v>0</v>
      </c>
      <c r="G217" s="72">
        <f t="shared" si="55"/>
        <v>43000</v>
      </c>
      <c r="H217" s="72">
        <f t="shared" si="55"/>
        <v>43000</v>
      </c>
      <c r="I217" s="72">
        <f t="shared" si="55"/>
        <v>43000</v>
      </c>
    </row>
    <row r="218" spans="1:9" ht="25.5" x14ac:dyDescent="0.25">
      <c r="A218" s="136"/>
      <c r="B218" s="114"/>
      <c r="C218" s="114">
        <v>54</v>
      </c>
      <c r="D218" s="129" t="s">
        <v>23</v>
      </c>
      <c r="E218" s="64"/>
      <c r="F218" s="64">
        <f t="shared" si="55"/>
        <v>0</v>
      </c>
      <c r="G218" s="64">
        <f t="shared" si="55"/>
        <v>43000</v>
      </c>
      <c r="H218" s="64">
        <f t="shared" si="55"/>
        <v>43000</v>
      </c>
      <c r="I218" s="64">
        <f t="shared" si="55"/>
        <v>43000</v>
      </c>
    </row>
    <row r="219" spans="1:9" ht="51" x14ac:dyDescent="0.25">
      <c r="A219" s="136"/>
      <c r="B219" s="127"/>
      <c r="C219" s="127">
        <v>542</v>
      </c>
      <c r="D219" s="128" t="s">
        <v>233</v>
      </c>
      <c r="E219" s="68"/>
      <c r="F219" s="68">
        <f t="shared" si="55"/>
        <v>0</v>
      </c>
      <c r="G219" s="68">
        <f t="shared" si="55"/>
        <v>43000</v>
      </c>
      <c r="H219" s="68">
        <f t="shared" si="55"/>
        <v>43000</v>
      </c>
      <c r="I219" s="68">
        <f t="shared" si="55"/>
        <v>43000</v>
      </c>
    </row>
    <row r="220" spans="1:9" ht="38.25" x14ac:dyDescent="0.25">
      <c r="A220" s="136"/>
      <c r="B220" s="125"/>
      <c r="C220" s="125">
        <v>5422</v>
      </c>
      <c r="D220" s="126" t="s">
        <v>114</v>
      </c>
      <c r="E220" s="70"/>
      <c r="F220" s="70">
        <f t="shared" si="55"/>
        <v>0</v>
      </c>
      <c r="G220" s="70">
        <f t="shared" si="55"/>
        <v>43000</v>
      </c>
      <c r="H220" s="70">
        <f t="shared" si="55"/>
        <v>43000</v>
      </c>
      <c r="I220" s="70">
        <f t="shared" si="55"/>
        <v>43000</v>
      </c>
    </row>
    <row r="221" spans="1:9" ht="38.25" x14ac:dyDescent="0.25">
      <c r="A221" s="136"/>
      <c r="B221" s="15"/>
      <c r="C221" s="15">
        <v>54222</v>
      </c>
      <c r="D221" s="24" t="s">
        <v>234</v>
      </c>
      <c r="E221" s="8"/>
      <c r="F221" s="9">
        <v>0</v>
      </c>
      <c r="G221" s="9">
        <v>43000</v>
      </c>
      <c r="H221" s="9">
        <v>43000</v>
      </c>
      <c r="I221" s="10">
        <v>43000</v>
      </c>
    </row>
    <row r="222" spans="1:9" x14ac:dyDescent="0.25">
      <c r="A222" s="136"/>
      <c r="B222" s="139"/>
      <c r="C222" s="41"/>
      <c r="D222" s="140"/>
      <c r="E222" s="8"/>
      <c r="F222" s="8"/>
      <c r="G222" s="8"/>
      <c r="H222" s="8"/>
      <c r="I222" s="137"/>
    </row>
    <row r="223" spans="1:9" ht="15" customHeight="1" x14ac:dyDescent="0.25">
      <c r="A223" s="60">
        <v>51</v>
      </c>
      <c r="B223" s="61"/>
      <c r="C223" s="36"/>
      <c r="D223" s="36" t="s">
        <v>79</v>
      </c>
      <c r="E223" s="138"/>
      <c r="F223" s="138">
        <f>F224+F240+F249</f>
        <v>281617</v>
      </c>
      <c r="G223" s="138">
        <f>G224+G240+G249</f>
        <v>11952</v>
      </c>
      <c r="H223" s="138">
        <f>H224+H240+H249</f>
        <v>11952</v>
      </c>
      <c r="I223" s="138">
        <f>I224+I240+I249</f>
        <v>11952</v>
      </c>
    </row>
    <row r="224" spans="1:9" ht="15" customHeight="1" x14ac:dyDescent="0.25">
      <c r="A224" s="136"/>
      <c r="B224" s="11">
        <v>3</v>
      </c>
      <c r="C224" s="11"/>
      <c r="D224" s="11" t="s">
        <v>10</v>
      </c>
      <c r="E224" s="75"/>
      <c r="F224" s="151">
        <f>F225</f>
        <v>125173</v>
      </c>
      <c r="G224" s="151">
        <f t="shared" ref="G224:I224" si="56">G225</f>
        <v>6092</v>
      </c>
      <c r="H224" s="151">
        <f t="shared" si="56"/>
        <v>6092</v>
      </c>
      <c r="I224" s="151">
        <f t="shared" si="56"/>
        <v>6092</v>
      </c>
    </row>
    <row r="225" spans="1:9" ht="15" customHeight="1" x14ac:dyDescent="0.25">
      <c r="A225" s="136"/>
      <c r="B225" s="63"/>
      <c r="C225" s="63">
        <v>32</v>
      </c>
      <c r="D225" s="116" t="s">
        <v>21</v>
      </c>
      <c r="E225" s="76"/>
      <c r="F225" s="64">
        <f>F226+F230+F235</f>
        <v>125173</v>
      </c>
      <c r="G225" s="64">
        <f t="shared" ref="G225:I225" si="57">G226+G230+G235</f>
        <v>6092</v>
      </c>
      <c r="H225" s="64">
        <f t="shared" si="57"/>
        <v>6092</v>
      </c>
      <c r="I225" s="64">
        <f t="shared" si="57"/>
        <v>6092</v>
      </c>
    </row>
    <row r="226" spans="1:9" ht="15" customHeight="1" x14ac:dyDescent="0.25">
      <c r="A226" s="136"/>
      <c r="B226" s="67"/>
      <c r="C226" s="67">
        <v>321</v>
      </c>
      <c r="D226" s="115" t="s">
        <v>88</v>
      </c>
      <c r="E226" s="77"/>
      <c r="F226" s="68">
        <f>F227</f>
        <v>1354</v>
      </c>
      <c r="G226" s="68">
        <f t="shared" ref="G226:I226" si="58">G227</f>
        <v>1354</v>
      </c>
      <c r="H226" s="68">
        <f t="shared" si="58"/>
        <v>1354</v>
      </c>
      <c r="I226" s="68">
        <f t="shared" si="58"/>
        <v>1354</v>
      </c>
    </row>
    <row r="227" spans="1:9" ht="25.5" x14ac:dyDescent="0.25">
      <c r="A227" s="136"/>
      <c r="B227" s="69"/>
      <c r="C227" s="69">
        <v>3212</v>
      </c>
      <c r="D227" s="113" t="s">
        <v>146</v>
      </c>
      <c r="E227" s="78"/>
      <c r="F227" s="70">
        <f t="shared" ref="F227:I227" si="59">SUM(F228:F229)</f>
        <v>1354</v>
      </c>
      <c r="G227" s="70">
        <f t="shared" si="59"/>
        <v>1354</v>
      </c>
      <c r="H227" s="70">
        <f t="shared" si="59"/>
        <v>1354</v>
      </c>
      <c r="I227" s="70">
        <f t="shared" si="59"/>
        <v>1354</v>
      </c>
    </row>
    <row r="228" spans="1:9" ht="25.5" x14ac:dyDescent="0.25">
      <c r="A228" s="136"/>
      <c r="B228" s="12"/>
      <c r="C228" s="12">
        <v>32121</v>
      </c>
      <c r="D228" s="112" t="s">
        <v>147</v>
      </c>
      <c r="E228" s="75"/>
      <c r="F228" s="8"/>
      <c r="G228" s="8"/>
      <c r="H228" s="8"/>
      <c r="I228" s="8"/>
    </row>
    <row r="229" spans="1:9" ht="15" customHeight="1" x14ac:dyDescent="0.25">
      <c r="A229" s="136"/>
      <c r="B229" s="12"/>
      <c r="C229" s="12">
        <v>32122</v>
      </c>
      <c r="D229" s="112" t="s">
        <v>148</v>
      </c>
      <c r="E229" s="75"/>
      <c r="F229" s="8">
        <v>1354</v>
      </c>
      <c r="G229" s="8">
        <v>1354</v>
      </c>
      <c r="H229" s="8">
        <v>1354</v>
      </c>
      <c r="I229" s="8">
        <v>1354</v>
      </c>
    </row>
    <row r="230" spans="1:9" ht="15" customHeight="1" x14ac:dyDescent="0.25">
      <c r="A230" s="136"/>
      <c r="B230" s="67"/>
      <c r="C230" s="67">
        <v>322</v>
      </c>
      <c r="D230" s="115" t="s">
        <v>91</v>
      </c>
      <c r="E230" s="77"/>
      <c r="F230" s="68">
        <f>F231+F233</f>
        <v>113201</v>
      </c>
      <c r="G230" s="68">
        <f t="shared" ref="G230:I230" si="60">G231+G233</f>
        <v>3411</v>
      </c>
      <c r="H230" s="68">
        <f t="shared" si="60"/>
        <v>3411</v>
      </c>
      <c r="I230" s="68">
        <f t="shared" si="60"/>
        <v>3411</v>
      </c>
    </row>
    <row r="231" spans="1:9" ht="15" customHeight="1" x14ac:dyDescent="0.25">
      <c r="A231" s="136"/>
      <c r="B231" s="69"/>
      <c r="C231" s="69">
        <v>3223</v>
      </c>
      <c r="D231" s="113" t="s">
        <v>94</v>
      </c>
      <c r="E231" s="78"/>
      <c r="F231" s="70">
        <f>SUM(F232:F232)</f>
        <v>3411</v>
      </c>
      <c r="G231" s="70">
        <f>SUM(G232:G232)</f>
        <v>3411</v>
      </c>
      <c r="H231" s="70">
        <f>SUM(H232:H232)</f>
        <v>3411</v>
      </c>
      <c r="I231" s="70">
        <f>SUM(I232:I232)</f>
        <v>3411</v>
      </c>
    </row>
    <row r="232" spans="1:9" ht="15" customHeight="1" x14ac:dyDescent="0.25">
      <c r="A232" s="136"/>
      <c r="B232" s="12"/>
      <c r="C232" s="12">
        <v>32234</v>
      </c>
      <c r="D232" s="112" t="s">
        <v>162</v>
      </c>
      <c r="E232" s="75"/>
      <c r="F232" s="8">
        <v>3411</v>
      </c>
      <c r="G232" s="8">
        <v>3411</v>
      </c>
      <c r="H232" s="8">
        <v>3411</v>
      </c>
      <c r="I232" s="8">
        <v>3411</v>
      </c>
    </row>
    <row r="233" spans="1:9" ht="25.5" x14ac:dyDescent="0.25">
      <c r="A233" s="136"/>
      <c r="B233" s="69"/>
      <c r="C233" s="69">
        <v>3227</v>
      </c>
      <c r="D233" s="113" t="s">
        <v>97</v>
      </c>
      <c r="E233" s="78"/>
      <c r="F233" s="70">
        <f t="shared" ref="F233:I233" si="61">F234</f>
        <v>109790</v>
      </c>
      <c r="G233" s="70">
        <f t="shared" si="61"/>
        <v>0</v>
      </c>
      <c r="H233" s="70">
        <f t="shared" si="61"/>
        <v>0</v>
      </c>
      <c r="I233" s="70">
        <f t="shared" si="61"/>
        <v>0</v>
      </c>
    </row>
    <row r="234" spans="1:9" ht="25.5" x14ac:dyDescent="0.25">
      <c r="A234" s="136"/>
      <c r="B234" s="12"/>
      <c r="C234" s="12">
        <v>32271</v>
      </c>
      <c r="D234" s="112" t="s">
        <v>97</v>
      </c>
      <c r="E234" s="75"/>
      <c r="F234" s="8">
        <v>109790</v>
      </c>
      <c r="G234" s="8"/>
      <c r="H234" s="8"/>
      <c r="I234" s="8"/>
    </row>
    <row r="235" spans="1:9" ht="15" customHeight="1" x14ac:dyDescent="0.25">
      <c r="A235" s="136"/>
      <c r="B235" s="67"/>
      <c r="C235" s="67">
        <v>323</v>
      </c>
      <c r="D235" s="115" t="s">
        <v>98</v>
      </c>
      <c r="E235" s="77"/>
      <c r="F235" s="68">
        <f>F236+F238</f>
        <v>10618</v>
      </c>
      <c r="G235" s="68">
        <f t="shared" ref="G235:I235" si="62">G236+G238</f>
        <v>1327</v>
      </c>
      <c r="H235" s="68">
        <f t="shared" si="62"/>
        <v>1327</v>
      </c>
      <c r="I235" s="68">
        <f t="shared" si="62"/>
        <v>1327</v>
      </c>
    </row>
    <row r="236" spans="1:9" ht="15" customHeight="1" x14ac:dyDescent="0.25">
      <c r="A236" s="136"/>
      <c r="B236" s="69"/>
      <c r="C236" s="69">
        <v>3231</v>
      </c>
      <c r="D236" s="113" t="s">
        <v>99</v>
      </c>
      <c r="E236" s="78"/>
      <c r="F236" s="70">
        <f>SUM(F237:F237)</f>
        <v>1327</v>
      </c>
      <c r="G236" s="70">
        <f>SUM(G237:G237)</f>
        <v>1327</v>
      </c>
      <c r="H236" s="70">
        <f>SUM(H237:H237)</f>
        <v>1327</v>
      </c>
      <c r="I236" s="70">
        <f>SUM(I237:I237)</f>
        <v>1327</v>
      </c>
    </row>
    <row r="237" spans="1:9" ht="15" customHeight="1" x14ac:dyDescent="0.25">
      <c r="A237" s="136"/>
      <c r="B237" s="12"/>
      <c r="C237" s="12">
        <v>32311</v>
      </c>
      <c r="D237" s="112" t="s">
        <v>168</v>
      </c>
      <c r="E237" s="75"/>
      <c r="F237" s="8">
        <v>1327</v>
      </c>
      <c r="G237" s="8">
        <v>1327</v>
      </c>
      <c r="H237" s="8">
        <v>1327</v>
      </c>
      <c r="I237" s="8">
        <v>1327</v>
      </c>
    </row>
    <row r="238" spans="1:9" ht="25.5" x14ac:dyDescent="0.25">
      <c r="A238" s="136"/>
      <c r="B238" s="69"/>
      <c r="C238" s="69">
        <v>3232</v>
      </c>
      <c r="D238" s="113" t="s">
        <v>115</v>
      </c>
      <c r="E238" s="78"/>
      <c r="F238" s="70">
        <f>SUM(F239:F239)</f>
        <v>9291</v>
      </c>
      <c r="G238" s="70">
        <f>SUM(G239:G239)</f>
        <v>0</v>
      </c>
      <c r="H238" s="70">
        <f>SUM(H239:H239)</f>
        <v>0</v>
      </c>
      <c r="I238" s="70">
        <f>SUM(I239:I239)</f>
        <v>0</v>
      </c>
    </row>
    <row r="239" spans="1:9" ht="25.5" x14ac:dyDescent="0.25">
      <c r="A239" s="136"/>
      <c r="B239" s="12"/>
      <c r="C239" s="12">
        <v>32323</v>
      </c>
      <c r="D239" s="112" t="s">
        <v>175</v>
      </c>
      <c r="E239" s="75"/>
      <c r="F239" s="8">
        <v>9291</v>
      </c>
      <c r="G239" s="8"/>
      <c r="H239" s="8"/>
      <c r="I239" s="8"/>
    </row>
    <row r="240" spans="1:9" ht="25.5" x14ac:dyDescent="0.25">
      <c r="A240" s="136"/>
      <c r="B240" s="25">
        <v>4</v>
      </c>
      <c r="C240" s="25"/>
      <c r="D240" s="117" t="s">
        <v>12</v>
      </c>
      <c r="E240" s="79"/>
      <c r="F240" s="79">
        <f>F241+F245</f>
        <v>140517</v>
      </c>
      <c r="G240" s="79">
        <f t="shared" ref="G240:I240" si="63">G241+G245</f>
        <v>5860</v>
      </c>
      <c r="H240" s="79">
        <f t="shared" si="63"/>
        <v>5860</v>
      </c>
      <c r="I240" s="79">
        <f t="shared" si="63"/>
        <v>5860</v>
      </c>
    </row>
    <row r="241" spans="1:9" ht="25.5" x14ac:dyDescent="0.25">
      <c r="A241" s="136"/>
      <c r="B241" s="63"/>
      <c r="C241" s="63">
        <v>42</v>
      </c>
      <c r="D241" s="116" t="s">
        <v>28</v>
      </c>
      <c r="E241" s="76"/>
      <c r="F241" s="76">
        <f>F242</f>
        <v>134657</v>
      </c>
      <c r="G241" s="76"/>
      <c r="H241" s="76"/>
      <c r="I241" s="76"/>
    </row>
    <row r="242" spans="1:9" ht="15" customHeight="1" x14ac:dyDescent="0.25">
      <c r="A242" s="136"/>
      <c r="B242" s="67"/>
      <c r="C242" s="67">
        <v>422</v>
      </c>
      <c r="D242" s="115" t="s">
        <v>123</v>
      </c>
      <c r="E242" s="77"/>
      <c r="F242" s="68">
        <f>F243</f>
        <v>134657</v>
      </c>
      <c r="G242" s="68"/>
      <c r="H242" s="68"/>
      <c r="I242" s="68"/>
    </row>
    <row r="243" spans="1:9" ht="15" customHeight="1" x14ac:dyDescent="0.25">
      <c r="A243" s="136"/>
      <c r="B243" s="69"/>
      <c r="C243" s="69">
        <v>4223</v>
      </c>
      <c r="D243" s="113" t="s">
        <v>126</v>
      </c>
      <c r="E243" s="78"/>
      <c r="F243" s="70">
        <f>SUM(F244:F244)</f>
        <v>134657</v>
      </c>
      <c r="G243" s="70"/>
      <c r="H243" s="70"/>
      <c r="I243" s="70"/>
    </row>
    <row r="244" spans="1:9" ht="25.5" x14ac:dyDescent="0.25">
      <c r="A244" s="136"/>
      <c r="B244" s="12"/>
      <c r="C244" s="12">
        <v>42239</v>
      </c>
      <c r="D244" s="112" t="s">
        <v>210</v>
      </c>
      <c r="E244" s="75"/>
      <c r="F244" s="8">
        <v>134657</v>
      </c>
      <c r="G244" s="8"/>
      <c r="H244" s="8"/>
      <c r="I244" s="8"/>
    </row>
    <row r="245" spans="1:9" ht="25.5" x14ac:dyDescent="0.25">
      <c r="A245" s="136"/>
      <c r="B245" s="63"/>
      <c r="C245" s="63">
        <v>45</v>
      </c>
      <c r="D245" s="116" t="s">
        <v>131</v>
      </c>
      <c r="E245" s="76"/>
      <c r="F245" s="64">
        <f t="shared" ref="F245:I247" si="64">F246</f>
        <v>5860</v>
      </c>
      <c r="G245" s="64">
        <f t="shared" si="64"/>
        <v>5860</v>
      </c>
      <c r="H245" s="64">
        <f t="shared" si="64"/>
        <v>5860</v>
      </c>
      <c r="I245" s="64">
        <f t="shared" si="64"/>
        <v>5860</v>
      </c>
    </row>
    <row r="246" spans="1:9" ht="25.5" x14ac:dyDescent="0.25">
      <c r="A246" s="136"/>
      <c r="B246" s="67"/>
      <c r="C246" s="67">
        <v>453</v>
      </c>
      <c r="D246" s="115" t="s">
        <v>132</v>
      </c>
      <c r="E246" s="77"/>
      <c r="F246" s="68">
        <f t="shared" si="64"/>
        <v>5860</v>
      </c>
      <c r="G246" s="68">
        <f t="shared" si="64"/>
        <v>5860</v>
      </c>
      <c r="H246" s="68">
        <f t="shared" si="64"/>
        <v>5860</v>
      </c>
      <c r="I246" s="68">
        <f t="shared" si="64"/>
        <v>5860</v>
      </c>
    </row>
    <row r="247" spans="1:9" ht="25.5" x14ac:dyDescent="0.25">
      <c r="A247" s="136"/>
      <c r="B247" s="69"/>
      <c r="C247" s="69">
        <v>4531</v>
      </c>
      <c r="D247" s="113" t="s">
        <v>132</v>
      </c>
      <c r="E247" s="78"/>
      <c r="F247" s="70">
        <f t="shared" si="64"/>
        <v>5860</v>
      </c>
      <c r="G247" s="70">
        <f t="shared" si="64"/>
        <v>5860</v>
      </c>
      <c r="H247" s="70">
        <f t="shared" si="64"/>
        <v>5860</v>
      </c>
      <c r="I247" s="70">
        <f t="shared" si="64"/>
        <v>5860</v>
      </c>
    </row>
    <row r="248" spans="1:9" ht="25.5" x14ac:dyDescent="0.25">
      <c r="A248" s="136"/>
      <c r="B248" s="12"/>
      <c r="C248" s="12">
        <v>45311</v>
      </c>
      <c r="D248" s="112" t="s">
        <v>132</v>
      </c>
      <c r="E248" s="75"/>
      <c r="F248" s="8">
        <v>5860</v>
      </c>
      <c r="G248" s="8">
        <v>5860</v>
      </c>
      <c r="H248" s="8">
        <v>5860</v>
      </c>
      <c r="I248" s="8">
        <v>5860</v>
      </c>
    </row>
    <row r="249" spans="1:9" ht="25.5" x14ac:dyDescent="0.25">
      <c r="A249" s="136"/>
      <c r="B249" s="14">
        <v>5</v>
      </c>
      <c r="C249" s="14"/>
      <c r="D249" s="23" t="s">
        <v>16</v>
      </c>
      <c r="E249" s="72"/>
      <c r="F249" s="72">
        <f t="shared" ref="F249:I252" si="65">F250</f>
        <v>15927</v>
      </c>
      <c r="G249" s="72">
        <f t="shared" si="65"/>
        <v>0</v>
      </c>
      <c r="H249" s="72">
        <f t="shared" si="65"/>
        <v>0</v>
      </c>
      <c r="I249" s="72">
        <f t="shared" si="65"/>
        <v>0</v>
      </c>
    </row>
    <row r="250" spans="1:9" ht="25.5" x14ac:dyDescent="0.25">
      <c r="A250" s="136"/>
      <c r="B250" s="114"/>
      <c r="C250" s="114">
        <v>54</v>
      </c>
      <c r="D250" s="129" t="s">
        <v>23</v>
      </c>
      <c r="E250" s="64"/>
      <c r="F250" s="64">
        <f t="shared" si="65"/>
        <v>15927</v>
      </c>
      <c r="G250" s="64"/>
      <c r="H250" s="64"/>
      <c r="I250" s="64"/>
    </row>
    <row r="251" spans="1:9" ht="51" x14ac:dyDescent="0.25">
      <c r="A251" s="136"/>
      <c r="B251" s="127"/>
      <c r="C251" s="127">
        <v>542</v>
      </c>
      <c r="D251" s="128" t="s">
        <v>233</v>
      </c>
      <c r="E251" s="68"/>
      <c r="F251" s="68">
        <f t="shared" si="65"/>
        <v>15927</v>
      </c>
      <c r="G251" s="68"/>
      <c r="H251" s="68"/>
      <c r="I251" s="68"/>
    </row>
    <row r="252" spans="1:9" ht="38.25" x14ac:dyDescent="0.25">
      <c r="A252" s="136"/>
      <c r="B252" s="125"/>
      <c r="C252" s="125">
        <v>5422</v>
      </c>
      <c r="D252" s="126" t="s">
        <v>114</v>
      </c>
      <c r="E252" s="70"/>
      <c r="F252" s="70">
        <f t="shared" si="65"/>
        <v>15927</v>
      </c>
      <c r="G252" s="70"/>
      <c r="H252" s="70"/>
      <c r="I252" s="70"/>
    </row>
    <row r="253" spans="1:9" ht="38.25" x14ac:dyDescent="0.25">
      <c r="A253" s="136"/>
      <c r="B253" s="15"/>
      <c r="C253" s="15">
        <v>54222</v>
      </c>
      <c r="D253" s="24" t="s">
        <v>234</v>
      </c>
      <c r="E253" s="8"/>
      <c r="F253" s="9">
        <v>15927</v>
      </c>
      <c r="G253" s="9"/>
      <c r="H253" s="9"/>
      <c r="I253" s="10"/>
    </row>
  </sheetData>
  <mergeCells count="8">
    <mergeCell ref="A81:C81"/>
    <mergeCell ref="A112:C112"/>
    <mergeCell ref="A8:C8"/>
    <mergeCell ref="A6:C6"/>
    <mergeCell ref="A7:C7"/>
    <mergeCell ref="A1:I1"/>
    <mergeCell ref="A3:I3"/>
    <mergeCell ref="A5:C5"/>
  </mergeCells>
  <pageMargins left="0.7" right="0.7" top="0.75" bottom="0.75" header="0.3" footer="0.3"/>
  <pageSetup paperSize="9"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2023-10-03T10:15:43Z</cp:lastPrinted>
  <dcterms:created xsi:type="dcterms:W3CDTF">2022-08-12T12:51:27Z</dcterms:created>
  <dcterms:modified xsi:type="dcterms:W3CDTF">2023-10-03T11:11:36Z</dcterms:modified>
</cp:coreProperties>
</file>